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mc:AlternateContent xmlns:mc="http://schemas.openxmlformats.org/markup-compatibility/2006">
    <mc:Choice Requires="x15">
      <x15ac:absPath xmlns:x15ac="http://schemas.microsoft.com/office/spreadsheetml/2010/11/ac" url="\\simun\JAVNA NABAVA\OBJAVLJENE DOKUMENTACIJE\MN\Providurova palača\ponovljeni postupak\"/>
    </mc:Choice>
  </mc:AlternateContent>
  <bookViews>
    <workbookView xWindow="0" yWindow="0" windowWidth="21600" windowHeight="9735" tabRatio="825"/>
  </bookViews>
  <sheets>
    <sheet name="NASLOVNICA" sheetId="14" r:id="rId1"/>
    <sheet name="POPUNJAVANJE_TROŠKOVNIKA" sheetId="12" r:id="rId2"/>
    <sheet name="1_GRADEVINSKO OBRTNICKI RADOVI" sheetId="13" r:id="rId3"/>
    <sheet name="2_VODOVOD I KANALIZACIJA" sheetId="6" r:id="rId4"/>
    <sheet name="3_ELEKTROTEHNICKI RADOVI" sheetId="10" r:id="rId5"/>
    <sheet name="4_STROJARSKI RADOVI" sheetId="9" r:id="rId6"/>
    <sheet name="5_DIZALO" sheetId="8" r:id="rId7"/>
    <sheet name="6_SPRINKLER INSTALACIJA" sheetId="7" r:id="rId8"/>
    <sheet name="REKAPITULACIJA" sheetId="11" r:id="rId9"/>
  </sheets>
  <externalReferences>
    <externalReference r:id="rId10"/>
  </externalReferences>
  <definedNames>
    <definedName name="_xlnm._FilterDatabase" localSheetId="2" hidden="1">'1_GRADEVINSKO OBRTNICKI RADOVI'!$G$1:$G$2761</definedName>
    <definedName name="_xlnm._FilterDatabase" localSheetId="3" hidden="1">'2_VODOVOD I KANALIZACIJA'!$G$1:$G$260</definedName>
    <definedName name="_xlnm._FilterDatabase" localSheetId="4" hidden="1">'3_ELEKTROTEHNICKI RADOVI'!#REF!</definedName>
    <definedName name="_xlnm._FilterDatabase" localSheetId="5" hidden="1">'4_STROJARSKI RADOVI'!$G$2:$G$1411</definedName>
    <definedName name="_xlnm._FilterDatabase" localSheetId="7" hidden="1">'6_SPRINKLER INSTALACIJA'!$A$4:$WVR$4</definedName>
    <definedName name="dsg">#REF!</definedName>
    <definedName name="Kolnik_16.3.">'[1]16. Prometnice'!$G$277</definedName>
    <definedName name="Odvod_16.4.">'[1]16. Prometnice'!$G$329</definedName>
    <definedName name="_xlnm.Print_Area" localSheetId="2">'1_GRADEVINSKO OBRTNICKI RADOVI'!$B$2:$H$2651</definedName>
    <definedName name="_xlnm.Print_Area" localSheetId="3">'2_VODOVOD I KANALIZACIJA'!$B$2:$H$256</definedName>
    <definedName name="_xlnm.Print_Area" localSheetId="4">'3_ELEKTROTEHNICKI RADOVI'!$B$2:$H$2146</definedName>
    <definedName name="_xlnm.Print_Area" localSheetId="5">'4_STROJARSKI RADOVI'!$B$2:$H$1411</definedName>
    <definedName name="_xlnm.Print_Area" localSheetId="6">'5_DIZALO'!$B$2:$H$24</definedName>
    <definedName name="_xlnm.Print_Area" localSheetId="7">'6_SPRINKLER INSTALACIJA'!$B$2:$H$46</definedName>
    <definedName name="_xlnm.Print_Area" localSheetId="0">NASLOVNICA!$B$2:$M$48</definedName>
    <definedName name="_xlnm.Print_Area" localSheetId="1">POPUNJAVANJE_TROŠKOVNIKA!$B$2:$H$54</definedName>
    <definedName name="_xlnm.Print_Area" localSheetId="8">REKAPITULACIJA!$B$2:$H$13</definedName>
    <definedName name="_xlnm.Print_Area">#REF!</definedName>
    <definedName name="Pripr_16.1.">'[1]16. Prometnice'!$G$66</definedName>
    <definedName name="Sign_16.5.">'[1]16. Prometnice'!$G$408</definedName>
    <definedName name="Zem_16.2.">'[1]16. Prometnice'!$G$130</definedName>
  </definedNames>
  <calcPr calcId="162913"/>
</workbook>
</file>

<file path=xl/calcChain.xml><?xml version="1.0" encoding="utf-8"?>
<calcChain xmlns="http://schemas.openxmlformats.org/spreadsheetml/2006/main">
  <c r="H1043" i="10" l="1"/>
  <c r="H1203" i="10" l="1"/>
  <c r="H1199" i="10"/>
  <c r="H49" i="10" l="1"/>
  <c r="H44" i="10" l="1"/>
  <c r="H2119" i="10" l="1"/>
  <c r="H2114" i="10"/>
  <c r="H2100" i="10"/>
  <c r="H2090" i="10"/>
  <c r="H2068" i="10"/>
  <c r="H2067" i="10"/>
  <c r="H2066" i="10"/>
  <c r="H2065" i="10"/>
  <c r="H2064" i="10"/>
  <c r="H2051" i="10"/>
  <c r="H2048" i="10"/>
  <c r="H2044" i="10"/>
  <c r="H2040" i="10"/>
  <c r="H2036" i="10"/>
  <c r="H2031" i="10"/>
  <c r="H2027" i="10"/>
  <c r="H2024" i="10"/>
  <c r="H2021" i="10"/>
  <c r="H2018" i="10"/>
  <c r="H2014" i="10"/>
  <c r="H2010" i="10"/>
  <c r="H2006" i="10"/>
  <c r="H1996" i="10"/>
  <c r="H1995" i="10"/>
  <c r="H1994" i="10"/>
  <c r="H1993" i="10"/>
  <c r="H1988" i="10"/>
  <c r="H1971" i="10"/>
  <c r="H1970" i="10"/>
  <c r="H1969" i="10"/>
  <c r="H1968" i="10"/>
  <c r="H1967" i="10"/>
  <c r="H1966" i="10"/>
  <c r="H1964" i="10"/>
  <c r="H1961" i="10"/>
  <c r="H1957" i="10"/>
  <c r="H1952" i="10"/>
  <c r="H1951" i="10"/>
  <c r="H1948" i="10"/>
  <c r="H1937" i="10"/>
  <c r="H1917" i="10"/>
  <c r="H1910" i="10"/>
  <c r="H1903" i="10"/>
  <c r="H1896" i="10"/>
  <c r="H1889" i="10"/>
  <c r="H1883" i="10"/>
  <c r="H1877" i="10"/>
  <c r="H1869" i="10"/>
  <c r="H1857" i="10"/>
  <c r="H1845" i="10"/>
  <c r="H1829" i="10"/>
  <c r="H1831" i="10" s="1"/>
  <c r="D2139" i="10" s="1"/>
  <c r="H1812" i="10"/>
  <c r="H1787" i="10"/>
  <c r="H1762" i="10"/>
  <c r="H1737" i="10"/>
  <c r="H1709" i="10"/>
  <c r="H1704" i="10"/>
  <c r="H1695" i="10"/>
  <c r="H1692" i="10"/>
  <c r="H1689" i="10"/>
  <c r="H1685" i="10"/>
  <c r="H1681" i="10"/>
  <c r="H1677" i="10"/>
  <c r="H1673" i="10"/>
  <c r="H1669" i="10"/>
  <c r="H1665" i="10"/>
  <c r="H1660" i="10"/>
  <c r="H1607" i="10"/>
  <c r="H1603" i="10"/>
  <c r="H1596" i="10"/>
  <c r="H1588" i="10"/>
  <c r="H1581" i="10"/>
  <c r="H1571" i="10"/>
  <c r="H1567" i="10"/>
  <c r="H1563" i="10"/>
  <c r="H1559" i="10"/>
  <c r="H1555" i="10"/>
  <c r="H1551" i="10"/>
  <c r="H1547" i="10"/>
  <c r="H1543" i="10"/>
  <c r="H1539" i="10"/>
  <c r="H1535" i="10"/>
  <c r="H1518" i="10"/>
  <c r="H1509" i="10"/>
  <c r="H1500" i="10"/>
  <c r="H1490" i="10"/>
  <c r="H1471" i="10"/>
  <c r="H1465" i="10"/>
  <c r="H1448" i="10"/>
  <c r="H1423" i="10"/>
  <c r="H1418" i="10"/>
  <c r="H1411" i="10"/>
  <c r="H1404" i="10"/>
  <c r="H1397" i="10"/>
  <c r="H1391" i="10"/>
  <c r="H1386" i="10"/>
  <c r="H1384" i="10"/>
  <c r="H1382" i="10"/>
  <c r="H1381" i="10"/>
  <c r="H1380" i="10"/>
  <c r="H1379" i="10"/>
  <c r="H1372" i="10"/>
  <c r="H1365" i="10"/>
  <c r="H1363" i="10"/>
  <c r="H1361" i="10"/>
  <c r="H1360" i="10"/>
  <c r="H1359" i="10"/>
  <c r="H1357" i="10"/>
  <c r="H1356" i="10"/>
  <c r="H1355" i="10"/>
  <c r="H1344" i="10"/>
  <c r="H1327" i="10"/>
  <c r="H1323" i="10"/>
  <c r="H1319" i="10"/>
  <c r="H1316" i="10"/>
  <c r="H1313" i="10"/>
  <c r="H1310" i="10"/>
  <c r="H1307" i="10"/>
  <c r="H1304" i="10"/>
  <c r="H1302" i="10"/>
  <c r="H1301" i="10"/>
  <c r="H1298" i="10"/>
  <c r="H1295" i="10"/>
  <c r="H1292" i="10"/>
  <c r="H1289" i="10"/>
  <c r="H1286" i="10"/>
  <c r="H1283" i="10"/>
  <c r="H1280" i="10"/>
  <c r="H1273" i="10"/>
  <c r="H1269" i="10"/>
  <c r="H1266" i="10"/>
  <c r="H1263" i="10"/>
  <c r="H1260" i="10"/>
  <c r="H1257" i="10"/>
  <c r="H1254" i="10"/>
  <c r="H1251" i="10"/>
  <c r="H1248" i="10"/>
  <c r="H1245" i="10"/>
  <c r="H1242" i="10"/>
  <c r="H1239" i="10"/>
  <c r="H1236" i="10"/>
  <c r="H1233" i="10"/>
  <c r="H1230" i="10"/>
  <c r="H1223" i="10"/>
  <c r="H1218" i="10"/>
  <c r="H1214" i="10"/>
  <c r="H1211" i="10"/>
  <c r="H1207" i="10"/>
  <c r="H1195" i="10"/>
  <c r="H1192" i="10"/>
  <c r="H1191" i="10"/>
  <c r="H1190" i="10"/>
  <c r="H1189" i="10"/>
  <c r="H1188" i="10"/>
  <c r="H1187" i="10"/>
  <c r="H1186" i="10"/>
  <c r="H1185" i="10"/>
  <c r="H1184" i="10"/>
  <c r="H1183" i="10"/>
  <c r="H1182" i="10"/>
  <c r="H1181" i="10"/>
  <c r="H1177" i="10"/>
  <c r="H1173" i="10"/>
  <c r="H1169" i="10"/>
  <c r="H1164" i="10"/>
  <c r="H1161" i="10"/>
  <c r="H1157" i="10"/>
  <c r="H1153" i="10"/>
  <c r="H1149" i="10"/>
  <c r="H1145" i="10"/>
  <c r="H1141" i="10"/>
  <c r="H1137" i="10"/>
  <c r="H1132" i="10"/>
  <c r="H1121" i="10"/>
  <c r="H1116" i="10"/>
  <c r="H1111" i="10"/>
  <c r="H1107" i="10"/>
  <c r="H1097" i="10"/>
  <c r="H1089" i="10"/>
  <c r="H1082" i="10"/>
  <c r="H1075" i="10"/>
  <c r="H1067" i="10"/>
  <c r="H1059" i="10"/>
  <c r="H1055" i="10"/>
  <c r="H1051" i="10"/>
  <c r="H1047" i="10"/>
  <c r="H1039" i="10"/>
  <c r="H1035" i="10"/>
  <c r="H1031" i="10"/>
  <c r="H1027" i="10"/>
  <c r="H1024" i="10"/>
  <c r="H1023" i="10"/>
  <c r="H1019" i="10"/>
  <c r="H1016" i="10"/>
  <c r="H1015" i="10"/>
  <c r="H1003" i="10"/>
  <c r="H1002" i="10"/>
  <c r="H1001" i="10"/>
  <c r="H999" i="10"/>
  <c r="H997" i="10"/>
  <c r="H996" i="10"/>
  <c r="H995" i="10"/>
  <c r="H994" i="10"/>
  <c r="H993" i="10"/>
  <c r="H992" i="10"/>
  <c r="H991" i="10"/>
  <c r="H990" i="10"/>
  <c r="H978" i="10"/>
  <c r="H971" i="10"/>
  <c r="H970" i="10"/>
  <c r="H967" i="10"/>
  <c r="H950" i="10"/>
  <c r="H922" i="10"/>
  <c r="H897" i="10"/>
  <c r="H877" i="10"/>
  <c r="H852" i="10"/>
  <c r="H820" i="10"/>
  <c r="H787" i="10"/>
  <c r="H758" i="10"/>
  <c r="H725" i="10"/>
  <c r="H691" i="10"/>
  <c r="H654" i="10"/>
  <c r="H621" i="10"/>
  <c r="H588" i="10"/>
  <c r="H557" i="10"/>
  <c r="H529" i="10"/>
  <c r="H490" i="10"/>
  <c r="H452" i="10"/>
  <c r="H393" i="10"/>
  <c r="H371" i="10"/>
  <c r="H367" i="10"/>
  <c r="H366" i="10"/>
  <c r="H365" i="10"/>
  <c r="H364" i="10"/>
  <c r="H349" i="10"/>
  <c r="H347" i="10"/>
  <c r="H346" i="10"/>
  <c r="H344" i="10"/>
  <c r="H342" i="10"/>
  <c r="H341" i="10"/>
  <c r="H339" i="10"/>
  <c r="H338" i="10"/>
  <c r="H336" i="10"/>
  <c r="H335" i="10"/>
  <c r="H333" i="10"/>
  <c r="H330" i="10"/>
  <c r="H329" i="10"/>
  <c r="H316" i="10"/>
  <c r="H313" i="10"/>
  <c r="H308" i="10"/>
  <c r="H303" i="10"/>
  <c r="H298" i="10"/>
  <c r="H293" i="10"/>
  <c r="H288" i="10"/>
  <c r="H283" i="10"/>
  <c r="H282" i="10"/>
  <c r="H281" i="10"/>
  <c r="H280" i="10"/>
  <c r="H279" i="10"/>
  <c r="H278" i="10"/>
  <c r="H277" i="10"/>
  <c r="H276" i="10"/>
  <c r="H275" i="10"/>
  <c r="H273" i="10"/>
  <c r="H272" i="10"/>
  <c r="H271" i="10"/>
  <c r="H270" i="10"/>
  <c r="H269" i="10"/>
  <c r="H268" i="10"/>
  <c r="H267" i="10"/>
  <c r="H266" i="10"/>
  <c r="H265" i="10"/>
  <c r="H264" i="10"/>
  <c r="H263" i="10"/>
  <c r="H262" i="10"/>
  <c r="H261" i="10"/>
  <c r="H260" i="10"/>
  <c r="H259" i="10"/>
  <c r="H258" i="10"/>
  <c r="H257" i="10"/>
  <c r="H256" i="10"/>
  <c r="H255" i="10"/>
  <c r="H254" i="10"/>
  <c r="H252" i="10"/>
  <c r="H251" i="10"/>
  <c r="H250" i="10"/>
  <c r="H249" i="10"/>
  <c r="H248" i="10"/>
  <c r="H247" i="10"/>
  <c r="H246" i="10"/>
  <c r="H245" i="10"/>
  <c r="H244" i="10"/>
  <c r="H243" i="10"/>
  <c r="H242" i="10"/>
  <c r="H221" i="10"/>
  <c r="H220" i="10"/>
  <c r="H219" i="10"/>
  <c r="H211" i="10"/>
  <c r="H210" i="10"/>
  <c r="H205" i="10"/>
  <c r="H204" i="10"/>
  <c r="H203" i="10"/>
  <c r="H199" i="10"/>
  <c r="H198" i="10"/>
  <c r="H190" i="10"/>
  <c r="H189" i="10"/>
  <c r="H188" i="10"/>
  <c r="H180" i="10"/>
  <c r="H179" i="10"/>
  <c r="H171" i="10"/>
  <c r="H165" i="10"/>
  <c r="H159" i="10"/>
  <c r="H158" i="10"/>
  <c r="H154" i="10"/>
  <c r="H147" i="10"/>
  <c r="H140" i="10"/>
  <c r="H139" i="10"/>
  <c r="H138" i="10"/>
  <c r="H133" i="10"/>
  <c r="H132" i="10"/>
  <c r="H127" i="10"/>
  <c r="H126" i="10"/>
  <c r="H116" i="10"/>
  <c r="H110" i="10"/>
  <c r="H109" i="10"/>
  <c r="H108" i="10"/>
  <c r="H107" i="10"/>
  <c r="H105" i="10"/>
  <c r="H104" i="10"/>
  <c r="H103" i="10"/>
  <c r="H102" i="10"/>
  <c r="H88" i="10"/>
  <c r="H87" i="10"/>
  <c r="H80" i="10"/>
  <c r="H79" i="10"/>
  <c r="H78" i="10"/>
  <c r="H77" i="10"/>
  <c r="H76" i="10"/>
  <c r="H75" i="10"/>
  <c r="H74" i="10"/>
  <c r="H73" i="10"/>
  <c r="H72" i="10"/>
  <c r="H68" i="10"/>
  <c r="H61" i="10"/>
  <c r="H60" i="10"/>
  <c r="H59" i="10"/>
  <c r="H57" i="10"/>
  <c r="H56" i="10"/>
  <c r="H55" i="10"/>
  <c r="H51" i="10"/>
  <c r="H50" i="10"/>
  <c r="H36" i="10"/>
  <c r="H35" i="10"/>
  <c r="H34" i="10"/>
  <c r="H33" i="10"/>
  <c r="H32" i="10"/>
  <c r="H31" i="10"/>
  <c r="H30" i="10"/>
  <c r="H29" i="10"/>
  <c r="H28" i="10"/>
  <c r="H27" i="10"/>
  <c r="H19" i="10"/>
  <c r="H11" i="10"/>
  <c r="H1609" i="10" l="1"/>
  <c r="D2136" i="10" s="1"/>
  <c r="H1859" i="10"/>
  <c r="D2140" i="10" s="1"/>
  <c r="H1998" i="10"/>
  <c r="D2142" i="10" s="1"/>
  <c r="H980" i="10"/>
  <c r="D2129" i="10" s="1"/>
  <c r="H38" i="10"/>
  <c r="D2125" i="10" s="1"/>
  <c r="H1814" i="10"/>
  <c r="D2138" i="10" s="1"/>
  <c r="H2053" i="10"/>
  <c r="D2143" i="10" s="1"/>
  <c r="H2121" i="10"/>
  <c r="D2144" i="10" s="1"/>
  <c r="H118" i="10"/>
  <c r="D2126" i="10" s="1"/>
  <c r="H223" i="10"/>
  <c r="D2127" i="10" s="1"/>
  <c r="H373" i="10"/>
  <c r="D2128" i="10" s="1"/>
  <c r="H1005" i="10"/>
  <c r="D2130" i="10" s="1"/>
  <c r="H1346" i="10"/>
  <c r="D2133" i="10" s="1"/>
  <c r="H1275" i="10"/>
  <c r="D2132" i="10" s="1"/>
  <c r="H1492" i="10"/>
  <c r="D2135" i="10" s="1"/>
  <c r="H1697" i="10"/>
  <c r="D2137" i="10" s="1"/>
  <c r="H1973" i="10"/>
  <c r="D2141" i="10" s="1"/>
  <c r="H1425" i="10"/>
  <c r="D2134" i="10" s="1"/>
  <c r="H1224" i="10"/>
  <c r="D2131" i="10" s="1"/>
  <c r="D2146" i="10" l="1"/>
  <c r="D6" i="11" s="1"/>
  <c r="H2454" i="13" l="1"/>
  <c r="H2455" i="13"/>
  <c r="H2456" i="13"/>
  <c r="H2457" i="13"/>
  <c r="H2458" i="13"/>
  <c r="H1396" i="9" l="1"/>
  <c r="H1398" i="9" s="1"/>
  <c r="D1409" i="9" s="1"/>
  <c r="H1175" i="9" l="1"/>
  <c r="H1325" i="9" l="1"/>
  <c r="H8" i="7" l="1"/>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7" i="7"/>
  <c r="H17" i="8"/>
  <c r="H18" i="8"/>
  <c r="H16" i="8"/>
  <c r="H7" i="8"/>
  <c r="H1388" i="9"/>
  <c r="H1387" i="9"/>
  <c r="H1385" i="9"/>
  <c r="H1382" i="9"/>
  <c r="H1372" i="9"/>
  <c r="H1367" i="9"/>
  <c r="H1353" i="9"/>
  <c r="H1347" i="9"/>
  <c r="H1346" i="9"/>
  <c r="H1342" i="9"/>
  <c r="H1340" i="9"/>
  <c r="H1337" i="9"/>
  <c r="H1332" i="9"/>
  <c r="H1311" i="9"/>
  <c r="H1309" i="9"/>
  <c r="H1308" i="9"/>
  <c r="H1307" i="9"/>
  <c r="H1306" i="9"/>
  <c r="H1305" i="9"/>
  <c r="H1304" i="9"/>
  <c r="H1303" i="9"/>
  <c r="H1302" i="9"/>
  <c r="H1300" i="9"/>
  <c r="H1284" i="9"/>
  <c r="H1267" i="9"/>
  <c r="H1251" i="9"/>
  <c r="H1228" i="9"/>
  <c r="H1227" i="9"/>
  <c r="H1226" i="9"/>
  <c r="H1225" i="9"/>
  <c r="H1224" i="9"/>
  <c r="H1223" i="9"/>
  <c r="H1222" i="9"/>
  <c r="H1220" i="9"/>
  <c r="H1219" i="9"/>
  <c r="H1218" i="9"/>
  <c r="H1216" i="9"/>
  <c r="H1215" i="9"/>
  <c r="H1214" i="9"/>
  <c r="H1212" i="9"/>
  <c r="H1211" i="9"/>
  <c r="H1210" i="9"/>
  <c r="H1208" i="9"/>
  <c r="H1206" i="9"/>
  <c r="H1205" i="9"/>
  <c r="H1204" i="9"/>
  <c r="H1202" i="9"/>
  <c r="H1197" i="9"/>
  <c r="H1189" i="9"/>
  <c r="H1176" i="9"/>
  <c r="H1174" i="9"/>
  <c r="H1173" i="9"/>
  <c r="H1172" i="9"/>
  <c r="H1171" i="9"/>
  <c r="H1170" i="9"/>
  <c r="H1168" i="9"/>
  <c r="H1167" i="9"/>
  <c r="H1166" i="9"/>
  <c r="H1164" i="9"/>
  <c r="H1162" i="9"/>
  <c r="H1161" i="9"/>
  <c r="H1160" i="9"/>
  <c r="H1158" i="9"/>
  <c r="H1157" i="9"/>
  <c r="H1156" i="9"/>
  <c r="H1155" i="9"/>
  <c r="H1153" i="9"/>
  <c r="H1152" i="9"/>
  <c r="H1151" i="9"/>
  <c r="H1149" i="9"/>
  <c r="H1148" i="9"/>
  <c r="H1146" i="9"/>
  <c r="H1145" i="9"/>
  <c r="H1144" i="9"/>
  <c r="H1142" i="9"/>
  <c r="H1141" i="9"/>
  <c r="H1140" i="9"/>
  <c r="H1138" i="9"/>
  <c r="H1137" i="9"/>
  <c r="H1135" i="9"/>
  <c r="H1127" i="9"/>
  <c r="H1119" i="9"/>
  <c r="H1106" i="9"/>
  <c r="H1105" i="9"/>
  <c r="H1104" i="9"/>
  <c r="H1103" i="9"/>
  <c r="H1102" i="9"/>
  <c r="H1101" i="9"/>
  <c r="H1100" i="9"/>
  <c r="H1099" i="9"/>
  <c r="H1098" i="9"/>
  <c r="H1097" i="9"/>
  <c r="H1096" i="9"/>
  <c r="H1095" i="9"/>
  <c r="H1094" i="9"/>
  <c r="H1093" i="9"/>
  <c r="H1092" i="9"/>
  <c r="H1091" i="9"/>
  <c r="H1089" i="9"/>
  <c r="H1088" i="9"/>
  <c r="H1087" i="9"/>
  <c r="H1086" i="9"/>
  <c r="H1085" i="9"/>
  <c r="H1084" i="9"/>
  <c r="H1082" i="9"/>
  <c r="H1081" i="9"/>
  <c r="H1079" i="9"/>
  <c r="H1078" i="9"/>
  <c r="H1077" i="9"/>
  <c r="H1076" i="9"/>
  <c r="H1075" i="9"/>
  <c r="H1074" i="9"/>
  <c r="H1073" i="9"/>
  <c r="H1072" i="9"/>
  <c r="H1071" i="9"/>
  <c r="H1069" i="9"/>
  <c r="H1068" i="9"/>
  <c r="H1067" i="9"/>
  <c r="H1066" i="9"/>
  <c r="H1064" i="9"/>
  <c r="H1063" i="9"/>
  <c r="H1062" i="9"/>
  <c r="H1061" i="9"/>
  <c r="H1060" i="9"/>
  <c r="H1058" i="9"/>
  <c r="H1049" i="9"/>
  <c r="H1044" i="9"/>
  <c r="H1040" i="9"/>
  <c r="H1032" i="9"/>
  <c r="H1031" i="9"/>
  <c r="H1030" i="9"/>
  <c r="H1029" i="9"/>
  <c r="H1028" i="9"/>
  <c r="H1027" i="9"/>
  <c r="H1026" i="9"/>
  <c r="H1025" i="9"/>
  <c r="H1024" i="9"/>
  <c r="H1023" i="9"/>
  <c r="H1022" i="9"/>
  <c r="H1021" i="9"/>
  <c r="H1020" i="9"/>
  <c r="H1019" i="9"/>
  <c r="H1017" i="9"/>
  <c r="H1016" i="9"/>
  <c r="H1014" i="9"/>
  <c r="H1013" i="9"/>
  <c r="H1012" i="9"/>
  <c r="H1011" i="9"/>
  <c r="H1010" i="9"/>
  <c r="H1009" i="9"/>
  <c r="H1008" i="9"/>
  <c r="H1007" i="9"/>
  <c r="H1005" i="9"/>
  <c r="H1004" i="9"/>
  <c r="H1003" i="9"/>
  <c r="H1002" i="9"/>
  <c r="H1001" i="9"/>
  <c r="H1000" i="9"/>
  <c r="H999" i="9"/>
  <c r="H998" i="9"/>
  <c r="H997" i="9"/>
  <c r="H995" i="9"/>
  <c r="H994" i="9"/>
  <c r="H993" i="9"/>
  <c r="H992" i="9"/>
  <c r="H991" i="9"/>
  <c r="H990" i="9"/>
  <c r="H989" i="9"/>
  <c r="H988" i="9"/>
  <c r="H987" i="9"/>
  <c r="H986" i="9"/>
  <c r="H985" i="9"/>
  <c r="H984" i="9"/>
  <c r="H983" i="9"/>
  <c r="H982" i="9"/>
  <c r="H981" i="9"/>
  <c r="H980" i="9"/>
  <c r="H979" i="9"/>
  <c r="H977" i="9"/>
  <c r="H976" i="9"/>
  <c r="H975" i="9"/>
  <c r="H974" i="9"/>
  <c r="H973" i="9"/>
  <c r="H972" i="9"/>
  <c r="H971" i="9"/>
  <c r="H970" i="9"/>
  <c r="H969" i="9"/>
  <c r="H968" i="9"/>
  <c r="H967" i="9"/>
  <c r="H965" i="9"/>
  <c r="H964" i="9"/>
  <c r="H963" i="9"/>
  <c r="H962" i="9"/>
  <c r="H960" i="9"/>
  <c r="H958" i="9"/>
  <c r="H956" i="9"/>
  <c r="H954" i="9"/>
  <c r="H953" i="9"/>
  <c r="H951" i="9"/>
  <c r="H949" i="9"/>
  <c r="H948" i="9"/>
  <c r="H947" i="9"/>
  <c r="H946" i="9"/>
  <c r="H945" i="9"/>
  <c r="H944" i="9"/>
  <c r="H943" i="9"/>
  <c r="H941" i="9"/>
  <c r="H940" i="9"/>
  <c r="H938" i="9"/>
  <c r="H937" i="9"/>
  <c r="H936" i="9"/>
  <c r="H935" i="9"/>
  <c r="H934" i="9"/>
  <c r="H933" i="9"/>
  <c r="H931" i="9"/>
  <c r="H930" i="9"/>
  <c r="H929" i="9"/>
  <c r="H928" i="9"/>
  <c r="H927" i="9"/>
  <c r="H926" i="9"/>
  <c r="H924" i="9"/>
  <c r="H923" i="9"/>
  <c r="H921" i="9"/>
  <c r="H913" i="9"/>
  <c r="H906" i="9"/>
  <c r="H899" i="9"/>
  <c r="H898" i="9"/>
  <c r="H897" i="9"/>
  <c r="H896" i="9"/>
  <c r="H895" i="9"/>
  <c r="H893" i="9"/>
  <c r="H886" i="9"/>
  <c r="H879" i="9"/>
  <c r="H872" i="9"/>
  <c r="H865" i="9"/>
  <c r="H858" i="9"/>
  <c r="H851" i="9"/>
  <c r="H844" i="9"/>
  <c r="H837" i="9"/>
  <c r="H830" i="9"/>
  <c r="H823" i="9"/>
  <c r="H783" i="9"/>
  <c r="H748" i="9"/>
  <c r="H713" i="9"/>
  <c r="H673" i="9"/>
  <c r="H671" i="9"/>
  <c r="H670" i="9"/>
  <c r="H669" i="9"/>
  <c r="H668" i="9"/>
  <c r="H667" i="9"/>
  <c r="H666" i="9"/>
  <c r="H665" i="9"/>
  <c r="H658" i="9"/>
  <c r="H657" i="9"/>
  <c r="H656" i="9"/>
  <c r="H655" i="9"/>
  <c r="H654" i="9"/>
  <c r="H652" i="9"/>
  <c r="H651" i="9"/>
  <c r="H650" i="9"/>
  <c r="H649" i="9"/>
  <c r="H648" i="9"/>
  <c r="H647" i="9"/>
  <c r="H646" i="9"/>
  <c r="H645" i="9"/>
  <c r="H644" i="9"/>
  <c r="H643" i="9"/>
  <c r="H642" i="9"/>
  <c r="H641" i="9"/>
  <c r="H640" i="9"/>
  <c r="H639" i="9"/>
  <c r="H638" i="9"/>
  <c r="H637" i="9"/>
  <c r="H636" i="9"/>
  <c r="H635" i="9"/>
  <c r="H633" i="9"/>
  <c r="H632" i="9"/>
  <c r="H631" i="9"/>
  <c r="H630" i="9"/>
  <c r="H629" i="9"/>
  <c r="H628" i="9"/>
  <c r="H627" i="9"/>
  <c r="H626" i="9"/>
  <c r="H624" i="9"/>
  <c r="H623" i="9"/>
  <c r="H622" i="9"/>
  <c r="H621" i="9"/>
  <c r="H620" i="9"/>
  <c r="H619" i="9"/>
  <c r="H618" i="9"/>
  <c r="H616" i="9"/>
  <c r="H615" i="9"/>
  <c r="H614" i="9"/>
  <c r="H613" i="9"/>
  <c r="H611" i="9"/>
  <c r="H610" i="9"/>
  <c r="H609" i="9"/>
  <c r="H608" i="9"/>
  <c r="H606" i="9"/>
  <c r="H605" i="9"/>
  <c r="H604" i="9"/>
  <c r="H603" i="9"/>
  <c r="H602" i="9"/>
  <c r="H600" i="9"/>
  <c r="H599" i="9"/>
  <c r="H598" i="9"/>
  <c r="H597" i="9"/>
  <c r="H596" i="9"/>
  <c r="H595" i="9"/>
  <c r="H594" i="9"/>
  <c r="H593" i="9"/>
  <c r="H592" i="9"/>
  <c r="H590" i="9"/>
  <c r="H589" i="9"/>
  <c r="H587" i="9"/>
  <c r="H586" i="9"/>
  <c r="H585" i="9"/>
  <c r="H584" i="9"/>
  <c r="H583" i="9"/>
  <c r="H582" i="9"/>
  <c r="H580" i="9"/>
  <c r="H578" i="9"/>
  <c r="H576" i="9"/>
  <c r="H575" i="9"/>
  <c r="H573" i="9"/>
  <c r="H571" i="9"/>
  <c r="H570" i="9"/>
  <c r="H569" i="9"/>
  <c r="H568" i="9"/>
  <c r="H567" i="9"/>
  <c r="H565" i="9"/>
  <c r="H564" i="9"/>
  <c r="H563" i="9"/>
  <c r="H561" i="9"/>
  <c r="H560" i="9"/>
  <c r="H559" i="9"/>
  <c r="H558" i="9"/>
  <c r="H557" i="9"/>
  <c r="H556" i="9"/>
  <c r="H554" i="9"/>
  <c r="H553" i="9"/>
  <c r="H552" i="9"/>
  <c r="H551" i="9"/>
  <c r="H549" i="9"/>
  <c r="H548" i="9"/>
  <c r="H547" i="9"/>
  <c r="H546" i="9"/>
  <c r="H545" i="9"/>
  <c r="H544" i="9"/>
  <c r="H543" i="9"/>
  <c r="H542" i="9"/>
  <c r="H541" i="9"/>
  <c r="H540" i="9"/>
  <c r="H538" i="9"/>
  <c r="H537" i="9"/>
  <c r="H535" i="9"/>
  <c r="H533" i="9"/>
  <c r="H532" i="9"/>
  <c r="H531" i="9"/>
  <c r="H529" i="9"/>
  <c r="H528" i="9"/>
  <c r="H526" i="9"/>
  <c r="H524" i="9"/>
  <c r="H520" i="9"/>
  <c r="H519" i="9"/>
  <c r="H516" i="9"/>
  <c r="H499" i="9"/>
  <c r="H481" i="9"/>
  <c r="H464" i="9"/>
  <c r="H447" i="9"/>
  <c r="H430" i="9"/>
  <c r="H413" i="9"/>
  <c r="H396" i="9"/>
  <c r="H379" i="9"/>
  <c r="H362" i="9"/>
  <c r="H344" i="9"/>
  <c r="H328" i="9"/>
  <c r="H312" i="9"/>
  <c r="H295" i="9"/>
  <c r="H279" i="9"/>
  <c r="H262" i="9"/>
  <c r="H245" i="9"/>
  <c r="H228" i="9"/>
  <c r="H206" i="9"/>
  <c r="H185" i="9"/>
  <c r="H164" i="9"/>
  <c r="H136" i="9"/>
  <c r="H112" i="9"/>
  <c r="H88" i="9"/>
  <c r="H64" i="9"/>
  <c r="H40" i="9"/>
  <c r="H245" i="6"/>
  <c r="H243" i="6"/>
  <c r="H242" i="6"/>
  <c r="H240" i="6"/>
  <c r="H237" i="6"/>
  <c r="H234" i="6"/>
  <c r="H233" i="6"/>
  <c r="H232" i="6"/>
  <c r="H231" i="6"/>
  <c r="H226" i="6"/>
  <c r="H225" i="6"/>
  <c r="H224" i="6"/>
  <c r="H223" i="6"/>
  <c r="H221" i="6"/>
  <c r="H219" i="6"/>
  <c r="H218" i="6"/>
  <c r="H217" i="6"/>
  <c r="H216" i="6"/>
  <c r="H215" i="6"/>
  <c r="H213" i="6"/>
  <c r="H210" i="6"/>
  <c r="H209" i="6"/>
  <c r="H208" i="6"/>
  <c r="H207" i="6"/>
  <c r="H206" i="6"/>
  <c r="H204" i="6"/>
  <c r="H202" i="6"/>
  <c r="H194" i="6"/>
  <c r="H2639" i="13"/>
  <c r="H2635" i="13"/>
  <c r="H2631" i="13"/>
  <c r="H2626" i="13"/>
  <c r="H2621" i="13"/>
  <c r="H2620" i="13"/>
  <c r="H2614" i="13"/>
  <c r="H2600" i="13"/>
  <c r="H2581" i="13"/>
  <c r="H2575" i="13"/>
  <c r="H2561" i="13"/>
  <c r="H2558" i="13"/>
  <c r="H2554" i="13"/>
  <c r="H2553" i="13"/>
  <c r="H2552" i="13"/>
  <c r="H2551" i="13"/>
  <c r="H2543" i="13"/>
  <c r="H2542" i="13"/>
  <c r="H2523" i="13"/>
  <c r="H2514" i="13"/>
  <c r="H2508" i="13"/>
  <c r="H2507" i="13"/>
  <c r="H2506" i="13"/>
  <c r="H2505" i="13"/>
  <c r="H2504" i="13"/>
  <c r="H2503" i="13"/>
  <c r="H2496" i="13"/>
  <c r="H2495" i="13"/>
  <c r="H2494" i="13"/>
  <c r="H2493" i="13"/>
  <c r="H2489" i="13"/>
  <c r="H2488" i="13"/>
  <c r="H2487" i="13"/>
  <c r="H2486" i="13"/>
  <c r="H2477" i="13"/>
  <c r="H2476" i="13"/>
  <c r="H2475" i="13"/>
  <c r="H2474" i="13"/>
  <c r="H2468" i="13"/>
  <c r="H2453" i="13"/>
  <c r="H2443" i="13"/>
  <c r="H2442" i="13"/>
  <c r="H2441" i="13"/>
  <c r="H2440" i="13"/>
  <c r="H2439" i="13"/>
  <c r="H2433" i="13"/>
  <c r="H2432" i="13"/>
  <c r="H2422" i="13"/>
  <c r="H2421" i="13"/>
  <c r="H2420" i="13"/>
  <c r="H2414" i="13"/>
  <c r="H2411" i="13"/>
  <c r="H2402" i="13"/>
  <c r="H2396" i="13"/>
  <c r="H2393" i="13"/>
  <c r="H2384" i="13"/>
  <c r="H2381" i="13"/>
  <c r="H2367" i="13"/>
  <c r="H2362" i="13"/>
  <c r="H2361" i="13"/>
  <c r="H2360" i="13"/>
  <c r="H2354" i="13"/>
  <c r="H2350" i="13"/>
  <c r="H2348" i="13"/>
  <c r="H2345" i="13"/>
  <c r="H2344" i="13"/>
  <c r="H2330" i="13"/>
  <c r="H2317" i="13"/>
  <c r="H2316" i="13"/>
  <c r="H2296" i="13"/>
  <c r="H2295" i="13"/>
  <c r="H2294" i="13"/>
  <c r="H2289" i="13"/>
  <c r="H2288" i="13"/>
  <c r="H2283" i="13"/>
  <c r="H2282" i="13"/>
  <c r="H2276" i="13"/>
  <c r="H2273" i="13"/>
  <c r="H2269" i="13"/>
  <c r="H2268" i="13"/>
  <c r="H2263" i="13"/>
  <c r="H2258" i="13"/>
  <c r="H2253" i="13"/>
  <c r="H2252" i="13"/>
  <c r="H2243" i="13"/>
  <c r="H2242" i="13"/>
  <c r="H2233" i="13"/>
  <c r="H2232" i="13"/>
  <c r="H2222" i="13"/>
  <c r="H2217" i="13"/>
  <c r="H2216" i="13"/>
  <c r="H2204" i="13"/>
  <c r="H2203" i="13"/>
  <c r="H2196" i="13"/>
  <c r="H2191" i="13"/>
  <c r="H2190" i="13"/>
  <c r="H2189" i="13"/>
  <c r="H2186" i="13"/>
  <c r="H2180" i="13"/>
  <c r="H2176" i="13"/>
  <c r="H2171" i="13"/>
  <c r="H2161" i="13"/>
  <c r="H2153" i="13"/>
  <c r="H2145" i="13"/>
  <c r="H2134" i="13"/>
  <c r="H2125" i="13"/>
  <c r="H2116" i="13"/>
  <c r="H2115" i="13"/>
  <c r="H2106" i="13"/>
  <c r="H2100" i="13"/>
  <c r="H2094" i="13"/>
  <c r="H2093" i="13"/>
  <c r="H2084" i="13"/>
  <c r="H2083" i="13"/>
  <c r="H2073" i="13"/>
  <c r="H2063" i="13"/>
  <c r="H2062" i="13"/>
  <c r="H2061" i="13"/>
  <c r="H2050" i="13"/>
  <c r="H2042" i="13"/>
  <c r="H2041" i="13"/>
  <c r="H2031" i="13"/>
  <c r="H2021" i="13"/>
  <c r="H2013" i="13"/>
  <c r="H2004" i="13"/>
  <c r="H1997" i="13"/>
  <c r="H1988" i="13"/>
  <c r="H1983" i="13"/>
  <c r="H1982" i="13"/>
  <c r="H1972" i="13"/>
  <c r="H1967" i="13"/>
  <c r="H1961" i="13"/>
  <c r="H1960" i="13"/>
  <c r="H1959" i="13"/>
  <c r="H1949" i="13"/>
  <c r="H1939" i="13"/>
  <c r="H1932" i="13"/>
  <c r="H1931" i="13"/>
  <c r="H1924" i="13"/>
  <c r="H1916" i="13"/>
  <c r="H1915" i="13"/>
  <c r="H1914" i="13"/>
  <c r="H1913" i="13"/>
  <c r="H1905" i="13"/>
  <c r="H1897" i="13"/>
  <c r="H1889" i="13"/>
  <c r="H1881" i="13"/>
  <c r="H1873" i="13"/>
  <c r="H1865" i="13"/>
  <c r="H1858" i="13"/>
  <c r="H1851" i="13"/>
  <c r="H1843" i="13"/>
  <c r="H1835" i="13"/>
  <c r="H1827" i="13"/>
  <c r="H1819" i="13"/>
  <c r="H1818" i="13"/>
  <c r="H1817" i="13"/>
  <c r="H1816" i="13"/>
  <c r="H1815" i="13"/>
  <c r="H1814" i="13"/>
  <c r="H1813" i="13"/>
  <c r="H1812" i="13"/>
  <c r="H1811" i="13"/>
  <c r="H1803" i="13"/>
  <c r="H1796" i="13"/>
  <c r="H1795" i="13"/>
  <c r="H1794" i="13"/>
  <c r="H1785" i="13"/>
  <c r="H1779" i="13"/>
  <c r="H1770" i="13"/>
  <c r="H1769" i="13"/>
  <c r="H1768" i="13"/>
  <c r="H1756" i="13"/>
  <c r="H1748" i="13"/>
  <c r="H1741" i="13"/>
  <c r="H1732" i="13"/>
  <c r="H1723" i="13"/>
  <c r="H1715" i="13"/>
  <c r="H1714" i="13"/>
  <c r="H1713" i="13"/>
  <c r="H1704" i="13"/>
  <c r="H1695" i="13"/>
  <c r="H1680" i="13"/>
  <c r="H1671" i="13"/>
  <c r="H1659" i="13"/>
  <c r="H1650" i="13"/>
  <c r="H1641" i="13"/>
  <c r="H1632" i="13"/>
  <c r="H1623" i="13"/>
  <c r="H1616" i="13"/>
  <c r="H1607" i="13"/>
  <c r="H1598" i="13"/>
  <c r="H1589" i="13"/>
  <c r="H1581" i="13"/>
  <c r="H1580" i="13"/>
  <c r="H1579" i="13"/>
  <c r="H1569" i="13"/>
  <c r="H1568" i="13"/>
  <c r="H1557" i="13"/>
  <c r="H1547" i="13"/>
  <c r="H1546" i="13"/>
  <c r="H1545" i="13"/>
  <c r="H1544" i="13"/>
  <c r="H1543" i="13"/>
  <c r="H1542" i="13"/>
  <c r="H1541" i="13"/>
  <c r="H1540" i="13"/>
  <c r="H1529" i="13"/>
  <c r="H1528" i="13"/>
  <c r="H1527" i="13"/>
  <c r="H1526" i="13"/>
  <c r="H1525" i="13"/>
  <c r="H1514" i="13"/>
  <c r="H1513" i="13"/>
  <c r="H1502" i="13"/>
  <c r="H1491" i="13"/>
  <c r="H1490" i="13"/>
  <c r="H1489" i="13"/>
  <c r="H1488" i="13"/>
  <c r="H1487" i="13"/>
  <c r="H1486" i="13"/>
  <c r="H1475" i="13"/>
  <c r="H1467" i="13"/>
  <c r="H1466" i="13"/>
  <c r="H1458" i="13"/>
  <c r="H1449" i="13"/>
  <c r="H1440" i="13"/>
  <c r="H1439" i="13"/>
  <c r="H1430" i="13"/>
  <c r="H1429" i="13"/>
  <c r="H1420" i="13"/>
  <c r="H1410" i="13"/>
  <c r="H1402" i="13"/>
  <c r="H1394" i="13"/>
  <c r="H1385" i="13"/>
  <c r="H1367" i="13"/>
  <c r="H1358" i="13"/>
  <c r="H1353" i="13"/>
  <c r="H1344" i="13"/>
  <c r="H1337" i="13"/>
  <c r="H1330" i="13"/>
  <c r="H1323" i="13"/>
  <c r="H1316" i="13"/>
  <c r="H1312" i="13"/>
  <c r="H1311" i="13"/>
  <c r="H1310" i="13"/>
  <c r="H1309" i="13"/>
  <c r="H1308" i="13"/>
  <c r="H1303" i="13"/>
  <c r="H1294" i="13"/>
  <c r="H1293" i="13"/>
  <c r="H1292" i="13"/>
  <c r="H1291" i="13"/>
  <c r="H1290" i="13"/>
  <c r="H1289" i="13"/>
  <c r="H1288" i="13"/>
  <c r="H1279" i="13"/>
  <c r="H1278" i="13"/>
  <c r="H1277" i="13"/>
  <c r="H1276" i="13"/>
  <c r="H1275" i="13"/>
  <c r="H1274" i="13"/>
  <c r="H1273" i="13"/>
  <c r="H1272" i="13"/>
  <c r="H1271" i="13"/>
  <c r="H1270" i="13"/>
  <c r="H1261" i="13"/>
  <c r="H1253" i="13"/>
  <c r="H1252" i="13"/>
  <c r="H1251" i="13"/>
  <c r="H1242" i="13"/>
  <c r="H1233" i="13"/>
  <c r="H1232" i="13"/>
  <c r="H1231" i="13"/>
  <c r="H1222" i="13"/>
  <c r="H1221" i="13"/>
  <c r="H1220" i="13"/>
  <c r="H1219" i="13"/>
  <c r="H1210" i="13"/>
  <c r="H1209" i="13"/>
  <c r="H1208" i="13"/>
  <c r="H1207" i="13"/>
  <c r="H1206" i="13"/>
  <c r="H1198" i="13"/>
  <c r="H1190" i="13"/>
  <c r="H1185" i="13"/>
  <c r="H1184" i="13"/>
  <c r="H1180" i="13"/>
  <c r="H1179" i="13"/>
  <c r="H1172" i="13"/>
  <c r="H1171" i="13"/>
  <c r="H1170" i="13"/>
  <c r="H1163" i="13"/>
  <c r="H1162" i="13"/>
  <c r="H1155" i="13"/>
  <c r="H1154" i="13"/>
  <c r="H1147" i="13"/>
  <c r="H1146" i="13"/>
  <c r="H1139" i="13"/>
  <c r="H1138" i="13"/>
  <c r="H1137" i="13"/>
  <c r="H1136" i="13"/>
  <c r="H1135" i="13"/>
  <c r="H1130" i="13"/>
  <c r="H1123" i="13"/>
  <c r="H1122" i="13"/>
  <c r="H1121" i="13"/>
  <c r="H1120" i="13"/>
  <c r="H1104" i="13"/>
  <c r="H1098" i="13"/>
  <c r="H1093" i="13"/>
  <c r="H1088" i="13"/>
  <c r="H1083" i="13"/>
  <c r="H1075" i="13"/>
  <c r="H1069" i="13"/>
  <c r="H1059" i="13"/>
  <c r="H1050" i="13"/>
  <c r="H1049" i="13"/>
  <c r="H1041" i="13"/>
  <c r="H1040" i="13"/>
  <c r="H1031" i="13"/>
  <c r="H1027" i="13"/>
  <c r="H1017" i="13"/>
  <c r="H1011" i="13"/>
  <c r="H1006" i="13"/>
  <c r="H1001" i="13"/>
  <c r="H992" i="13"/>
  <c r="H988" i="13"/>
  <c r="H976" i="13"/>
  <c r="H971" i="13"/>
  <c r="H963" i="13"/>
  <c r="H957" i="13"/>
  <c r="H952" i="13"/>
  <c r="H947" i="13"/>
  <c r="H941" i="13"/>
  <c r="H936" i="13"/>
  <c r="H931" i="13"/>
  <c r="H926" i="13"/>
  <c r="H913" i="13"/>
  <c r="H905" i="13"/>
  <c r="H901" i="13"/>
  <c r="H900" i="13"/>
  <c r="H894" i="13"/>
  <c r="H891" i="13"/>
  <c r="H885" i="13"/>
  <c r="H879" i="13"/>
  <c r="H873" i="13"/>
  <c r="H868" i="13"/>
  <c r="H861" i="13"/>
  <c r="H853" i="13"/>
  <c r="H845" i="13"/>
  <c r="H844" i="13"/>
  <c r="H836" i="13"/>
  <c r="H835" i="13"/>
  <c r="H826" i="13"/>
  <c r="H825" i="13"/>
  <c r="H824" i="13"/>
  <c r="H823" i="13"/>
  <c r="H822" i="13"/>
  <c r="H821" i="13"/>
  <c r="H812" i="13"/>
  <c r="H811" i="13"/>
  <c r="H810" i="13"/>
  <c r="H809" i="13"/>
  <c r="H808" i="13"/>
  <c r="H807" i="13"/>
  <c r="H793" i="13"/>
  <c r="H787" i="13"/>
  <c r="H778" i="13"/>
  <c r="H769" i="13"/>
  <c r="H760" i="13"/>
  <c r="H751" i="13"/>
  <c r="H742" i="13"/>
  <c r="H735" i="13"/>
  <c r="H727" i="13"/>
  <c r="H719" i="13"/>
  <c r="H709" i="13"/>
  <c r="H698" i="13"/>
  <c r="H697" i="13"/>
  <c r="H688" i="13"/>
  <c r="H687" i="13"/>
  <c r="H678" i="13"/>
  <c r="H667" i="13"/>
  <c r="H666" i="13"/>
  <c r="H655" i="13"/>
  <c r="H646" i="13"/>
  <c r="H637" i="13"/>
  <c r="H636" i="13"/>
  <c r="H626" i="13"/>
  <c r="H618" i="13"/>
  <c r="H608" i="13"/>
  <c r="H599" i="13"/>
  <c r="H589" i="13"/>
  <c r="H582" i="13"/>
  <c r="H581" i="13"/>
  <c r="H563" i="13"/>
  <c r="H562" i="13"/>
  <c r="H536" i="13"/>
  <c r="H535" i="13"/>
  <c r="H534" i="13"/>
  <c r="H527" i="13"/>
  <c r="H522" i="13"/>
  <c r="H517" i="13"/>
  <c r="H516" i="13"/>
  <c r="H507" i="13"/>
  <c r="H506" i="13"/>
  <c r="H505" i="13"/>
  <c r="H499" i="13"/>
  <c r="H498" i="13"/>
  <c r="H497" i="13"/>
  <c r="H489" i="13"/>
  <c r="H488" i="13"/>
  <c r="H487" i="13"/>
  <c r="H480" i="13"/>
  <c r="H479" i="13"/>
  <c r="H478" i="13"/>
  <c r="H477" i="13"/>
  <c r="H466" i="13"/>
  <c r="H465" i="13"/>
  <c r="H464" i="13"/>
  <c r="H463" i="13"/>
  <c r="H451" i="13"/>
  <c r="H452" i="13"/>
  <c r="H453" i="13"/>
  <c r="H450" i="13"/>
  <c r="H441" i="13"/>
  <c r="H434" i="13"/>
  <c r="H433" i="13"/>
  <c r="H394" i="13"/>
  <c r="H400" i="13"/>
  <c r="H412" i="13"/>
  <c r="H413" i="13"/>
  <c r="H423" i="13"/>
  <c r="H424" i="13"/>
  <c r="H422" i="13"/>
  <c r="H411" i="13"/>
  <c r="H405" i="13"/>
  <c r="H399" i="13"/>
  <c r="H393" i="13"/>
  <c r="H353" i="13"/>
  <c r="H365" i="13"/>
  <c r="H366" i="13"/>
  <c r="H386" i="13"/>
  <c r="H375" i="13"/>
  <c r="H376" i="13"/>
  <c r="H385" i="13"/>
  <c r="H374" i="13"/>
  <c r="H364" i="13"/>
  <c r="H358" i="13"/>
  <c r="H352" i="13"/>
  <c r="H342" i="13"/>
  <c r="H341" i="13"/>
  <c r="H338" i="13"/>
  <c r="H335" i="13"/>
  <c r="H330" i="13"/>
  <c r="H325" i="13"/>
  <c r="H323" i="13"/>
  <c r="H296" i="13"/>
  <c r="H302" i="13"/>
  <c r="H306" i="13"/>
  <c r="H311" i="13"/>
  <c r="H288" i="13"/>
  <c r="H169" i="13"/>
  <c r="H174" i="13"/>
  <c r="H180" i="13"/>
  <c r="H187" i="13"/>
  <c r="H188" i="13"/>
  <c r="H189" i="13"/>
  <c r="H194" i="13"/>
  <c r="H200" i="13"/>
  <c r="H201" i="13"/>
  <c r="H202" i="13"/>
  <c r="H203" i="13"/>
  <c r="H208" i="13"/>
  <c r="H213" i="13"/>
  <c r="H216" i="13"/>
  <c r="H221" i="13"/>
  <c r="H228" i="13"/>
  <c r="H232" i="13"/>
  <c r="H239" i="13"/>
  <c r="H243" i="13"/>
  <c r="H248" i="13"/>
  <c r="H254" i="13"/>
  <c r="H259" i="13"/>
  <c r="H261" i="13"/>
  <c r="H262" i="13"/>
  <c r="H267" i="13"/>
  <c r="H272" i="13"/>
  <c r="H277" i="13"/>
  <c r="H164" i="13"/>
  <c r="H158" i="13"/>
  <c r="H149" i="13"/>
  <c r="H145" i="13"/>
  <c r="H134" i="13"/>
  <c r="H135" i="13"/>
  <c r="H136" i="13"/>
  <c r="H137" i="13"/>
  <c r="H133" i="13"/>
  <c r="H125" i="13"/>
  <c r="H119" i="13"/>
  <c r="H114" i="13"/>
  <c r="H107" i="13"/>
  <c r="H100" i="13"/>
  <c r="H93" i="13"/>
  <c r="H86" i="13"/>
  <c r="H78" i="13"/>
  <c r="H68" i="13"/>
  <c r="H69" i="13"/>
  <c r="H70" i="13"/>
  <c r="H71" i="13"/>
  <c r="H67" i="13"/>
  <c r="H55" i="13"/>
  <c r="H56" i="13"/>
  <c r="H58" i="13"/>
  <c r="H59" i="13"/>
  <c r="H54" i="13"/>
  <c r="H45" i="13"/>
  <c r="H43" i="13"/>
  <c r="H35" i="13"/>
  <c r="H37" i="13"/>
  <c r="H38" i="13"/>
  <c r="H34" i="13"/>
  <c r="H10" i="13"/>
  <c r="H13" i="13"/>
  <c r="H15" i="13"/>
  <c r="H2300" i="13" l="1"/>
  <c r="H247" i="6"/>
  <c r="D254" i="6" s="1"/>
  <c r="H228" i="6"/>
  <c r="D253" i="6" s="1"/>
  <c r="H1682" i="13"/>
  <c r="H344" i="13"/>
  <c r="H795" i="13"/>
  <c r="H1019" i="13"/>
  <c r="H1369" i="13"/>
  <c r="H915" i="13"/>
  <c r="H978" i="13"/>
  <c r="H1106" i="13"/>
  <c r="H2163" i="13"/>
  <c r="H538" i="13"/>
  <c r="H1230" i="9"/>
  <c r="D1406" i="9" s="1"/>
  <c r="H660" i="9"/>
  <c r="D1402" i="9" s="1"/>
  <c r="H675" i="9"/>
  <c r="D1403" i="9" s="1"/>
  <c r="H1108" i="9"/>
  <c r="D1404" i="9" s="1"/>
  <c r="H1178" i="9"/>
  <c r="D1405" i="9" s="1"/>
  <c r="H1313" i="9"/>
  <c r="D1407" i="9" s="1"/>
  <c r="H279" i="13"/>
  <c r="H2369" i="13"/>
  <c r="H2525" i="13"/>
  <c r="H313" i="13"/>
  <c r="H2583" i="13"/>
  <c r="H2563" i="13"/>
  <c r="H2206" i="13"/>
  <c r="H2641" i="13"/>
  <c r="D44" i="7"/>
  <c r="D46" i="7" s="1"/>
  <c r="D9" i="11" s="1"/>
  <c r="D22" i="8"/>
  <c r="D24" i="8" s="1"/>
  <c r="D8" i="11" s="1"/>
  <c r="H23" i="13"/>
  <c r="H22" i="13"/>
  <c r="H20" i="13"/>
  <c r="H19" i="13"/>
  <c r="H17" i="13"/>
  <c r="H8" i="13"/>
  <c r="H2643" i="13" l="1"/>
  <c r="D2649" i="13" s="1"/>
  <c r="H25" i="13"/>
  <c r="D2647" i="13" s="1"/>
  <c r="F1390" i="9" l="1"/>
  <c r="H1390" i="9" s="1"/>
  <c r="F1389" i="9"/>
  <c r="H1389" i="9" s="1"/>
  <c r="F1386" i="9"/>
  <c r="H1386" i="9" s="1"/>
  <c r="H1392" i="9" l="1"/>
  <c r="D1408" i="9" s="1"/>
  <c r="D1411" i="9" s="1"/>
  <c r="D7" i="11" s="1"/>
  <c r="H183" i="6" l="1"/>
  <c r="H182" i="6"/>
  <c r="H181" i="6"/>
  <c r="H180" i="6"/>
  <c r="H179" i="6"/>
  <c r="H177" i="6"/>
  <c r="H176" i="6"/>
  <c r="H174" i="6"/>
  <c r="H173" i="6"/>
  <c r="H172" i="6"/>
  <c r="H171" i="6"/>
  <c r="H169" i="6"/>
  <c r="H166" i="6"/>
  <c r="H164" i="6"/>
  <c r="H162" i="6"/>
  <c r="H160" i="6"/>
  <c r="H158" i="6"/>
  <c r="H156" i="6"/>
  <c r="F155" i="6"/>
  <c r="H155" i="6" s="1"/>
  <c r="F154" i="6"/>
  <c r="H154" i="6" s="1"/>
  <c r="F153" i="6"/>
  <c r="H153" i="6" s="1"/>
  <c r="H151" i="6"/>
  <c r="H149" i="6"/>
  <c r="H147" i="6"/>
  <c r="H145" i="6"/>
  <c r="H144" i="6"/>
  <c r="H141" i="6"/>
  <c r="H140" i="6"/>
  <c r="H139" i="6"/>
  <c r="H137" i="6"/>
  <c r="H136" i="6"/>
  <c r="H135" i="6"/>
  <c r="H134" i="6"/>
  <c r="H132" i="6"/>
  <c r="H130" i="6"/>
  <c r="H128" i="6"/>
  <c r="H127" i="6"/>
  <c r="H125" i="6"/>
  <c r="H124" i="6"/>
  <c r="H122" i="6"/>
  <c r="H121" i="6"/>
  <c r="H119" i="6"/>
  <c r="H117" i="6"/>
  <c r="H116" i="6"/>
  <c r="H115" i="6"/>
  <c r="H112" i="6"/>
  <c r="H111" i="6"/>
  <c r="H109" i="6"/>
  <c r="H107" i="6"/>
  <c r="H105" i="6"/>
  <c r="H103" i="6"/>
  <c r="H102" i="6"/>
  <c r="H101" i="6"/>
  <c r="H99" i="6"/>
  <c r="H98" i="6"/>
  <c r="H97" i="6"/>
  <c r="H96" i="6"/>
  <c r="H94" i="6"/>
  <c r="H93" i="6"/>
  <c r="H92" i="6"/>
  <c r="H91" i="6"/>
  <c r="H90" i="6"/>
  <c r="H88" i="6"/>
  <c r="H87" i="6"/>
  <c r="H85" i="6"/>
  <c r="H84" i="6"/>
  <c r="H83" i="6"/>
  <c r="H82" i="6"/>
  <c r="H81" i="6"/>
  <c r="H80" i="6"/>
  <c r="H77" i="6"/>
  <c r="H76" i="6"/>
  <c r="H75" i="6"/>
  <c r="H74" i="6"/>
  <c r="H73" i="6"/>
  <c r="H71" i="6"/>
  <c r="H66" i="6"/>
  <c r="H65" i="6"/>
  <c r="H64" i="6"/>
  <c r="H63" i="6"/>
  <c r="H62" i="6"/>
  <c r="H61" i="6"/>
  <c r="H60" i="6"/>
  <c r="H59" i="6"/>
  <c r="H58" i="6"/>
  <c r="H57" i="6"/>
  <c r="H56" i="6"/>
  <c r="H54" i="6"/>
  <c r="H53" i="6"/>
  <c r="H51" i="6"/>
  <c r="H50" i="6"/>
  <c r="H49" i="6"/>
  <c r="H48" i="6"/>
  <c r="H47" i="6"/>
  <c r="H45" i="6"/>
  <c r="H44" i="6"/>
  <c r="H43" i="6"/>
  <c r="H41" i="6"/>
  <c r="H40" i="6"/>
  <c r="H39" i="6"/>
  <c r="H37" i="6"/>
  <c r="H36" i="6"/>
  <c r="H34" i="6"/>
  <c r="F33" i="6"/>
  <c r="H33" i="6" s="1"/>
  <c r="F32" i="6"/>
  <c r="H32" i="6" s="1"/>
  <c r="F31" i="6"/>
  <c r="H31" i="6" s="1"/>
  <c r="H29" i="6"/>
  <c r="H28" i="6"/>
  <c r="H27" i="6"/>
  <c r="H26" i="6"/>
  <c r="F24" i="6"/>
  <c r="H24" i="6" s="1"/>
  <c r="F23" i="6"/>
  <c r="H23" i="6" s="1"/>
  <c r="H21" i="6"/>
  <c r="H20" i="6"/>
  <c r="H19" i="6"/>
  <c r="H17" i="6"/>
  <c r="H16" i="6"/>
  <c r="H15" i="6"/>
  <c r="H13" i="6"/>
  <c r="H12" i="6"/>
  <c r="H11" i="6"/>
  <c r="H9" i="6"/>
  <c r="H8" i="6"/>
  <c r="H7" i="6"/>
  <c r="H68" i="6" l="1"/>
  <c r="D251" i="6" s="1"/>
  <c r="H185" i="6"/>
  <c r="D252" i="6" s="1"/>
  <c r="D256" i="6" l="1"/>
  <c r="D5" i="11" s="1"/>
  <c r="H1108" i="13"/>
  <c r="D2648" i="13" s="1"/>
  <c r="D2651" i="13" s="1"/>
  <c r="D4" i="11" s="1"/>
  <c r="D11" i="11" l="1"/>
  <c r="D12" i="11" s="1"/>
  <c r="D13" i="11" l="1"/>
</calcChain>
</file>

<file path=xl/sharedStrings.xml><?xml version="1.0" encoding="utf-8"?>
<sst xmlns="http://schemas.openxmlformats.org/spreadsheetml/2006/main" count="9291" uniqueCount="4926">
  <si>
    <t>1.1.</t>
  </si>
  <si>
    <t>kom</t>
  </si>
  <si>
    <t>GRAĐEVINSKI RADOVI</t>
  </si>
  <si>
    <t>ZEMLJANI RADOVI</t>
  </si>
  <si>
    <t>BETONSKI I ARMIRANO BETONSKI RADOVI</t>
  </si>
  <si>
    <t>ZIDARSKI RADOVI</t>
  </si>
  <si>
    <t>IZOLATERSKI RADOVI</t>
  </si>
  <si>
    <t>OBRTNIČKI RADOVI</t>
  </si>
  <si>
    <t>LIMARSKI RADOVI</t>
  </si>
  <si>
    <t>ZAVRŠNI ZIDARSKI RADOVI</t>
  </si>
  <si>
    <t>BRAVARSKI RADOVI</t>
  </si>
  <si>
    <t>GIPSARSKI RADOVI</t>
  </si>
  <si>
    <t>STOLARSKI RADOVI</t>
  </si>
  <si>
    <t>STAKLARSKI RADOVI</t>
  </si>
  <si>
    <t>1.2.</t>
  </si>
  <si>
    <t>m²</t>
  </si>
  <si>
    <t>PRIPREMNO - ZAVRŠNI RADOVI</t>
  </si>
  <si>
    <t>Obračun prema komadu</t>
  </si>
  <si>
    <t>kpl</t>
  </si>
  <si>
    <t>UKUPNO PRIPREMNO - ZAVRŠNI RADOVI</t>
  </si>
  <si>
    <t>1.</t>
  </si>
  <si>
    <t>RUŠENJA I DEMONTAŽE</t>
  </si>
  <si>
    <t>1.1.1.</t>
  </si>
  <si>
    <t>demontiranje jednokrilnih vrata</t>
  </si>
  <si>
    <t xml:space="preserve">Obračun prema m² </t>
  </si>
  <si>
    <t>1.1.2.</t>
  </si>
  <si>
    <t>rušenje zidova (debljina do 15cm)</t>
  </si>
  <si>
    <t>1.1.3.</t>
  </si>
  <si>
    <t>m³</t>
  </si>
  <si>
    <t xml:space="preserve">Obračun prema m³ </t>
  </si>
  <si>
    <t>1.1.4.</t>
  </si>
  <si>
    <t>1.1.5.</t>
  </si>
  <si>
    <t>Uklanjaju se svi postojeći slojevi, te se ukoliko je potrebno, dodatno otkopava podložni sloj na projektiranu kotu.</t>
  </si>
  <si>
    <t>Obračun prema uklonjenom komadu</t>
  </si>
  <si>
    <t xml:space="preserve">Obračun prema komadu </t>
  </si>
  <si>
    <t>Stavka uključuje i otkopavanje podložnih slojeva do 50cm ispod završne kote poda.</t>
  </si>
  <si>
    <t xml:space="preserve">m³ </t>
  </si>
  <si>
    <t>Stavka uključuje odvoz materijala na gradski deponij ili na mjesto koje odredi investitor</t>
  </si>
  <si>
    <t>jednokrilna vrata</t>
  </si>
  <si>
    <t>dvokrilna vrata</t>
  </si>
  <si>
    <t>prozor do 105x185</t>
  </si>
  <si>
    <t>prozor veći od 105x185</t>
  </si>
  <si>
    <t>NAPOMENA: Radovima pristupiti nakon konzultacija s nadležnim konzervatorskim uredom</t>
  </si>
  <si>
    <t xml:space="preserve">m² </t>
  </si>
  <si>
    <t>Rušenju pristupiti pažljivo.</t>
  </si>
  <si>
    <t>Prije odvoza stolarskih stavki konzultirati se s nadležnim restauratorima te omogućiti uzimanje potrebnih šablona.</t>
  </si>
  <si>
    <t xml:space="preserve">Uklanjanju i demontaži pristupiti oprezno uz prisutnost statičara. </t>
  </si>
  <si>
    <t>Stavka uključuje skidanje svih slojeva uključujući i nosivu konstrukciju koju je potrebno u većoj mjeri zadržati neoštećenu i skladištiti na gradilištu.</t>
  </si>
  <si>
    <t>Stavka uključuje skidanje svih slojeva uključujući i nosivu konstrukciju koju je potrebno u većoj mjeri zadržati neoštećenu i skladištiti na gradilištu ako se radi o zdravoj drvenoj građi.</t>
  </si>
  <si>
    <t>NAPOMENA: Demonitranu drvenu građu skladištiti te prije deponiranja obavezno dati na uvid nadzornom inženjeru statike da ovjeri mogućnost korištenja iste u naknadnim radovima.</t>
  </si>
  <si>
    <t>Rušenje i demontaža međukatne konstrukcije (poda vanjske komunikacijske prostorije - ''erkera'').</t>
  </si>
  <si>
    <t>Rušenje i demontaža izvedenog ravnog krova na trećem katu providurove palače.</t>
  </si>
  <si>
    <t>Uklanjanju i demontaži pristupiti oprezno uz prisutnost statičara.</t>
  </si>
  <si>
    <t xml:space="preserve">Završna obloga je beton i kamen dok ostali podni slojevi nisu poznati. </t>
  </si>
  <si>
    <t>Uklanjanje postojećih stepenica u prizemlju, na prvom, drugom i trećem katu.</t>
  </si>
  <si>
    <t>Uklanjanje postojećih podova u prizemlju Providurove palače (zatvoreni natkriveni prostori).</t>
  </si>
  <si>
    <t xml:space="preserve">Uklanjanje postojećih podova međukatne konstrukcije do nosive konstrukcije. </t>
  </si>
  <si>
    <t>Stropovi su pretežno rađeni od žbukane trstike ili daščanih letvica.</t>
  </si>
  <si>
    <t>Skidaju se svi slojevi do nosive konstrukcije (drvenih grednika).</t>
  </si>
  <si>
    <t>Obračun po komadu</t>
  </si>
  <si>
    <t>UKUPNO RUŠENJA I DEMONTAŽE</t>
  </si>
  <si>
    <t>Svi iskopi se izvode ručno u slojevima od 15cm uz konzultacije s konzervatorskim odjelom. Ukoliko se pri iskopu naiđe na žive stijene moguća je upotreba mehanizacije uz dopuštenje nadzornog inženjera i arheologa.</t>
  </si>
  <si>
    <t>1.2.1.</t>
  </si>
  <si>
    <t>Dubina iskopa odlučuje konačna karakteristika dizala te sam izvođač s kojim zahtjevom dubine šahta dizala raspolaže.</t>
  </si>
  <si>
    <t>1.2.2.</t>
  </si>
  <si>
    <t>Kanal se proteže od postojećih izvedenih sanitarija Kneževe palače pa sve do bunkera u prizemlju Providurove palače.</t>
  </si>
  <si>
    <t>1.2.3.</t>
  </si>
  <si>
    <t xml:space="preserve">Obračun prema m' </t>
  </si>
  <si>
    <t>Iskop</t>
  </si>
  <si>
    <t>Podložni sloj šljunka ili tucanika</t>
  </si>
  <si>
    <t>m'</t>
  </si>
  <si>
    <t>Završnu podnu oblogu (kamen i sav drugi materijal konzervatsorkom analizom vrijedan) potrebno deponirati u dogovoru s konzervatorskim uredom.</t>
  </si>
  <si>
    <t>Svi iskopi se izvode ručno u slojevima od 15cm uz konzultacije s konzervatorskim odjelom te uz nadzor nadzornog inženjera.</t>
  </si>
  <si>
    <t>1.2.4.</t>
  </si>
  <si>
    <t>Stubište dimenzija: širina 160cm, visina stube 16cm, broj stuba 5.</t>
  </si>
  <si>
    <t>Izvršiti iskop do dubine 50 cm od postojeće završne kote.</t>
  </si>
  <si>
    <t>1.2.5.</t>
  </si>
  <si>
    <t>1.3.5.</t>
  </si>
  <si>
    <t>1.3.4.</t>
  </si>
  <si>
    <t>1.3.3.</t>
  </si>
  <si>
    <t>1.3.2.</t>
  </si>
  <si>
    <t>1.3.1.</t>
  </si>
  <si>
    <t>INJEKTIRANJE</t>
  </si>
  <si>
    <t>Injektiranje zidova prizemlja Providurove palače.</t>
  </si>
  <si>
    <t xml:space="preserve">Izvodi se 5 rupa po jednom metru kvadratnom i postavljanje pakera za injektiranje  pod niskim tlakom (2 barra). </t>
  </si>
  <si>
    <t>Kao masa za injektiranje koristi se hidraulično vezivo s punilima za učvršćivanje zidova od kamena, opeke ili sadrenih konstrukcija izmješano u vodi.</t>
  </si>
  <si>
    <t>Obračun po m³</t>
  </si>
  <si>
    <t>Radovima pristupiti nakon otucanja žbuke, čišćenja i zatvaranja sljubnica postojećih zidova.</t>
  </si>
  <si>
    <t>Ojačanje konstrukcije sustavom karbonskih tkanina  u zonama serklaža.</t>
  </si>
  <si>
    <t>Površine na koje će se nanositi karbonske tkanine se očiste od žbuke mehanički nakon čega se površina obrađuje hidrodinamički (vodenim mlazom pod tlakom) da se ukloni sav slabovezani materijal.</t>
  </si>
  <si>
    <t>Izvedba prekida kapilarne vlage.</t>
  </si>
  <si>
    <t>Infuzija se izvodi na način da se u rupe (6-8 rupa po jednom metru u rasporedu cik-cak) u kojima je izvršeno injektiranje buše rupe promjera 8 mm i u njih umeću cijevčice na kraju kojih se nalazi lijevak .</t>
  </si>
  <si>
    <t>U lijevak se dodaje mikroemulzija  dok ne dođe do potpunog zasićenja zida.</t>
  </si>
  <si>
    <t>Obračun prema m' zida</t>
  </si>
  <si>
    <t>U stavku uključiti sav potreban materijal i rad.</t>
  </si>
  <si>
    <t>UKUPNO INJEKTIRANJE</t>
  </si>
  <si>
    <t>1.3.6.</t>
  </si>
  <si>
    <t>UKUPNO ZEMLJANI RADOVI</t>
  </si>
  <si>
    <t>Izvedba na prethodno postavljenu podlogu od prirodno granuliranog šljunka ili tucanika.</t>
  </si>
  <si>
    <t>Podloga se postavlja na sve prethodno iskopane zatvorene prostore prizemlja, te nasute prirodno granuliranim šljunkom ili tucanikom.</t>
  </si>
  <si>
    <t xml:space="preserve">Površinu treba zagladiti zidarskom daščicom tako da se na nju može postaviti hidroizolacija bez dodatnog sloja za izravnavnje. </t>
  </si>
  <si>
    <t>Obračun po m²</t>
  </si>
  <si>
    <t xml:space="preserve">Predvidjeti potrebne dilatacije. </t>
  </si>
  <si>
    <t xml:space="preserve"> Mort se ugrađuje u dva navrata u razmaku od 1 dana. </t>
  </si>
  <si>
    <t xml:space="preserve">Nakon aktivacije prve polovice nadvoja (kad mort dosegne pola čvrstoće), pristupiti ugradnji druge polovice nadvoja -(polovica u odnosu na ukupnu debljinu zida). </t>
  </si>
  <si>
    <t>Stavka uključuje nasipavanje podložnog sloja od prirodno granuliranog šljunka ili tucanika u sloju od 15cm, nabijanje i fino planirane nivelete +/- 2cm a sve prema projektu.</t>
  </si>
  <si>
    <t>Beton</t>
  </si>
  <si>
    <t>Armatura</t>
  </si>
  <si>
    <t>kg</t>
  </si>
  <si>
    <t>Nakon skidanja oplate eventualna gnijezda popuniti i izbrusiti vidljive spojeve oplate. Nakon betoniranja potrebno je posebnim mortom ispuniti rupe ostale nakon demontaže oplate.</t>
  </si>
  <si>
    <t xml:space="preserve">Uključiti svu potrebnu oplatu. Razred tlačne čvrstoće i uvjeti spravljanja prema statičkom proračunu. </t>
  </si>
  <si>
    <t>Obračun po m³ ugrađenog betona i m² glatke oplate.</t>
  </si>
  <si>
    <t>Oplata</t>
  </si>
  <si>
    <t>Aramtura</t>
  </si>
  <si>
    <t>NAPOMENA: Uz suglasnost i nadzor nadležnog konzervatorskog ureda i u dogovoru s glavnim nadzornim inženjerom dogovoriti zonu temeljenja te adekvatno zaštititi postojeće cisterne ispod kote terena.</t>
  </si>
  <si>
    <t>Drugi serklaž se izvodi horizontalno kontinuirano po cijeloj dužini pročelja Providurove palače prema atriju Vodovoda, a približne dužine je 23,00 m na koti cca +8,75m.</t>
  </si>
  <si>
    <t>Jedan serklaž se izvodi horizontalno kontinuirano po cijeloj dužini pročelja Providurove palače prema centralnom atriju koji se natkriva, a približne dužine je 13,00 m na visinkoj koti cca +9,95m.</t>
  </si>
  <si>
    <t>Treći serklaž se izvodi horizontalno kontinuirano po cijeloj dužini pročelja Providurove palače prema katastru, a približne dužine je 14,50 m na koti cca +9,00m.</t>
  </si>
  <si>
    <t>ČELIČNA KONSTRUKCIJA</t>
  </si>
  <si>
    <t>Masa elemenata je uvećana za 15% kako bi se uzeli u obzir spojevi. Prikazana količina je aproksimativna, stvarnu količinu odrediti prema radioničkoj dokumentaciji nakon konačne precizne izmjere.</t>
  </si>
  <si>
    <t>Obračun prema m²</t>
  </si>
  <si>
    <t xml:space="preserve">Ugradnja nosivih termoizolacijskih elemenata za prekid toplinskih mostova na spojevima čelične nosive konstrukcije (spojevi čelik/čelik). </t>
  </si>
  <si>
    <t>NAPOMENA: Nosači krovne konstrukcije atrija su rebra (u gornjoj i donjoj zoni) koja imaju horizontalni i vertikalni dio. Vertikalnim dijelom se sidre na prethodno izvedene horizontalne serklaže odnosno stopice (vidljivo na presjecima).</t>
  </si>
  <si>
    <t>Nakon potvrde radioničkih nacrta i razrađenih detalja može se kreniti u izvedbu.</t>
  </si>
  <si>
    <t>UKUPNO ČELIČNA KONSTRUKCIJA</t>
  </si>
  <si>
    <t>TESARSKI RADOVI</t>
  </si>
  <si>
    <t>Ojačanje i sanacija drvenih greda svih međukatnih konstrukcija koja se može ustanoviti samo nakon detaljnog pregleda nakon izvedenih radova demontaže i rušenja.</t>
  </si>
  <si>
    <t>Dobava i ugradba dašćane oplate na sve drvene međukatne konstrukcije.</t>
  </si>
  <si>
    <t>Prvi sloj se postavlja okomito na grednike a ostala dva dijegonalno ali okomito jedan na drugi. Veze izvesti vijčano.</t>
  </si>
  <si>
    <t>Dana površina potrebne dašćane oplate je aproksimativna. Točna površina utvrditi će se nakon utvrđivanja tsvarnog stanja pregleda svih međukatnih konstrukcija.</t>
  </si>
  <si>
    <t>UKUPNO TESARSKI RADOVI</t>
  </si>
  <si>
    <t>Zidanje zidova, pregradnih zidova unutar postojećih otvora u prizemlju, prvom, drugom i trećem katu Providurove palače ciglenim blokom debljine 20cm.</t>
  </si>
  <si>
    <t>Zida se produžnim mortom (M5) debljine cca 2cm u skladu s pravilima struke.</t>
  </si>
  <si>
    <t>Izvođač zidanja zidova ispune dužan je u svom radu u potpunosti poštivati način i redoslijed zidanja kao i upotrebljene materijale i alate koje je propisao proizvođač odabranog proizvoda.</t>
  </si>
  <si>
    <t>Na pojedinim pozicijama zidaju se dva odvojena zida, svaki u ravnini vanjske plohe zida na način da se otvor potpuno izravna sa zidom.</t>
  </si>
  <si>
    <t>Stavka obuhvaća i izradu holkera za hidroizolaciju gdje je to potrebno ako i izvedbu dilatacija ovisno o završnoj obradi poda.</t>
  </si>
  <si>
    <t xml:space="preserve">Šlicanje parapeta prozora za ugradnju ventilokonvektora. </t>
  </si>
  <si>
    <t xml:space="preserve">Šlicaju se parapeti u prizemlju i na katovima, pozicija prema strojarskom nacrtu. Niše su širine 120 - 140 cm / visine 110 cm / dubine 30 - 40 cm, prema strojarskom projektu. </t>
  </si>
  <si>
    <t>Niše unutar nosivih zidvova potrebno je dodatno stabilizirati slojem torkreta d=5cm.</t>
  </si>
  <si>
    <t>Stavka uključuje postavljanje potrebne armature te sloj toplinske izolacije u slučaju da se radi o nišama prošlicane u vanjskim zidovima i parapetima prozora potrebno je  ugraditi sloj toplinske izolacije što je predmet druge stavke.</t>
  </si>
  <si>
    <t>Doprema, montaža i demontaža cijevne skele.</t>
  </si>
  <si>
    <t>Skela se postavlja u oba atriju unutar obuhvata Providurove palače sa sve četiri strane, na pročelju Providurove palače s dvije strane (poljana Šime Budnić i Trg Petar Zoranić) te na jednoj strani velikog atrija (Vodovod).</t>
  </si>
  <si>
    <t>Skelu izvesti 2m iznad razine vijenca objekta, sve u skladu sa Zakonom o zaštiti na radu.</t>
  </si>
  <si>
    <t>Obračun po m² pročelja</t>
  </si>
  <si>
    <t>Obračun prema m² zida</t>
  </si>
  <si>
    <t>Obračun prema m³ zida</t>
  </si>
  <si>
    <t>Otucanje žbuke s unutarnjih zidova do nosive konstrukcije sa čišćenjem reški u slučaju da se radi o kamenom zidu.</t>
  </si>
  <si>
    <t>Reške se čiste do dubine od minimalno 3cm, a sve treba otprašiti i oprati čistom vodom pod pritiskom.</t>
  </si>
  <si>
    <t>Zazidavanje otvora, oštećenja i kanala dimnjaka kamenom preostalim od rušenja zidova.</t>
  </si>
  <si>
    <t>Zidanje se obavlja produžnim mortom na način što sličnijim postojećem zidu. Na isti način upotrijebiti ostatke ciglenih zidova.</t>
  </si>
  <si>
    <t xml:space="preserve">Stavka se odnosi i na zidanje manjih nedostajućih kamenih zidova kao i saniranje oštećenih dijelova temelja. </t>
  </si>
  <si>
    <t>UKUPNO ZIDARSKI RADOVI</t>
  </si>
  <si>
    <t>hladnog bitumenskog premaza</t>
  </si>
  <si>
    <t>2x varene bitumenske trake debljine po 4mm s uloškom od stakl. voala, 100% varene međusobno i za podlogu</t>
  </si>
  <si>
    <t>Stavka uključuje sav rad i potreban materijal.</t>
  </si>
  <si>
    <t>Obračun po m² obložene površine.</t>
  </si>
  <si>
    <t>Hidroizolaciju izvoditi na svim podovima mokrih čvorova.</t>
  </si>
  <si>
    <t>Stavka uključuje dobavu i ugradnju slijedećih slojeva preko prethodno izvedene hidroizolacije:</t>
  </si>
  <si>
    <t>PE folija  0,2 mm</t>
  </si>
  <si>
    <t>ekspandirani elastificirani polistiren EPS T 100 20kg/m3, debljine 2,00 cm</t>
  </si>
  <si>
    <t>Slojeve izvesti kontinuirano preko kosih ploča stubišta u svim prostorijama prizemlja neovisno o denivelacijama u podu.</t>
  </si>
  <si>
    <t>Stavka uključuje sav rad i potreban materijal. Obračun po m² obložene površine.</t>
  </si>
  <si>
    <t>Sastoji se od slijedećih slojeva izmeđe drvene konstrukcije:</t>
  </si>
  <si>
    <t>Pozicija sloja toplinske izolacije prikazana je na detaljima pojedine krovne konstrukcije.</t>
  </si>
  <si>
    <t>UKUPNO IZOLATERSKI RADOVI</t>
  </si>
  <si>
    <t>KROVOPOKRIVAČKI RADOVI</t>
  </si>
  <si>
    <t xml:space="preserve">Demontaža  slojeva pokrova dijela krovišta Kneževe palače prema atriju Providurove palače </t>
  </si>
  <si>
    <t>UKUPNO KROVOPOKRIVAČKI RADOVI</t>
  </si>
  <si>
    <t>2.</t>
  </si>
  <si>
    <t>2.1.1.</t>
  </si>
  <si>
    <t>2.1.2.</t>
  </si>
  <si>
    <t>Unutar stavke uračunati svu potrebnu potkonstrukciju, sav rad i pomoćni materijal.</t>
  </si>
  <si>
    <t>2.1.3.</t>
  </si>
  <si>
    <t>2.1.4.</t>
  </si>
  <si>
    <t>2.1.5.</t>
  </si>
  <si>
    <t>UKUPNO GIPSARSKI RADOVI</t>
  </si>
  <si>
    <t>2.2.1.</t>
  </si>
  <si>
    <t>Vrata su masivna, drvena, dvokrilna, zaokretna, ugrađena unutar otvora sa polukružnim završetkom. Gornji dio vrata je zaobljen, prati oblik otvora.</t>
  </si>
  <si>
    <t>2.2.2.</t>
  </si>
  <si>
    <t>Novo jednokrako stubište, veza između ugostiteljskih prostora u prizemlju i novog natkrivenog atrija.</t>
  </si>
  <si>
    <t>Širina stube 30cm, visina stube 15cm.</t>
  </si>
  <si>
    <t>Ukupna dimenzija vrata iznosi 260x362 cm. Unutar jednog vratnog krila ugrađen je otvor s klasičnim vratima dimenzija 100x215. Sve prema shemi i detalju.</t>
  </si>
  <si>
    <t xml:space="preserve">Postojeća boja se uklanja, profilacije i elementi vrata se zamjenjuju novima prema potrebi. Sve nove elmente izraditi identične postojećima. Restaurirati postojeći dovratnik. </t>
  </si>
  <si>
    <t>Prozor se ugrađuje unutar postojeće kamene šembrane.</t>
  </si>
  <si>
    <t>Ugrađuje se Low-E (Uf = 1,8 W/m²K, Ug = 1,1  W/m²K, Uw = 1,3  W/m²K, g = 0,54) staklo dimenzije 4+16+4 s ispunom argonom ili kriptonom i to u radionici.</t>
  </si>
  <si>
    <t>Obračun po komadu ugrađenih prozora</t>
  </si>
  <si>
    <t>Stolariju izraditi od ariša, obratiti pozornost na profilaciju, jednolične strukture i boje bez krvga. Svi elementi na odgovarajući način završno obrađeni.</t>
  </si>
  <si>
    <t>Obračun prema ugrađenom komadu.</t>
  </si>
  <si>
    <t>2.2.3.</t>
  </si>
  <si>
    <t>Vrata se ugrađuje unutar postojeće kamene šembrane.</t>
  </si>
  <si>
    <t>2.2.4.</t>
  </si>
  <si>
    <t>2.2.5.</t>
  </si>
  <si>
    <t>2.2.6.</t>
  </si>
  <si>
    <t>Dobava, izrada i ugradnja dvokrilnog ostakljenog prozora u prizemlju Providurove palače.</t>
  </si>
  <si>
    <t>Predvidjeti kvalitetan okov za zaokretna krila. Prozore opremiti mehanizmom za otvaranje i zatvaranje.</t>
  </si>
  <si>
    <t>2.2.7.</t>
  </si>
  <si>
    <t xml:space="preserve">Prozori su dvokrilni (zaokretno otklopni) dimenzije prema shemama, a sastoje se od doprozornika, krila i prozorske klupčice. </t>
  </si>
  <si>
    <t>2.2.8.</t>
  </si>
  <si>
    <t>2.2.9.</t>
  </si>
  <si>
    <t>Dobava, izrada i ugradnja dvokrilnog ostakljenog prozora u prizemlju, prvom, drugom i trećem katu Providurove palače.</t>
  </si>
  <si>
    <t>2.2.10.</t>
  </si>
  <si>
    <t>2.2.11.</t>
  </si>
  <si>
    <t>2.2.12.</t>
  </si>
  <si>
    <t>2.2.13.</t>
  </si>
  <si>
    <t>2.2.14.</t>
  </si>
  <si>
    <t>Dobava, izrada i ugradnja dvokrilnog ostakljenog prozora na prvom i drugom katu Providurove palače.</t>
  </si>
  <si>
    <t>2.2.15.</t>
  </si>
  <si>
    <t>Vrata s mehanizmom za zaključavanje</t>
  </si>
  <si>
    <t>Obračun po ugrađenom komadu</t>
  </si>
  <si>
    <t>Obračun prema ugrađenom komadu</t>
  </si>
  <si>
    <t>Obračun po kugrađenom komadu</t>
  </si>
  <si>
    <t>2.2.16.</t>
  </si>
  <si>
    <t>2.2.17.</t>
  </si>
  <si>
    <t>2.2.18.</t>
  </si>
  <si>
    <t>Dobava, izrada i ugradnja dvokrilnog ostakljenog prozora na trećem katu Providurove palače.</t>
  </si>
  <si>
    <t>2.2.19.</t>
  </si>
  <si>
    <t>UNUTARNJA STOLARIJA</t>
  </si>
  <si>
    <t>Dovratnik od ALU profila skriven unutar pregradnog zida od gips-kartonskih ploča. Detalj preklopa profila i pregradnog zida razraditi u radioničkom nacrtu.</t>
  </si>
  <si>
    <t xml:space="preserve">Puno vratno krilo, ispuna iveral. Vrata svijetlih dimenzija 75x210cm, mjere provjeriti na licu mjesta. </t>
  </si>
  <si>
    <t>NAPOMENA: S obzirom na ugradnju dovratnika u pregradni zid potrebno je uskladiti izvedbu radova pregradnih zidova i ugradnje dovratnika.</t>
  </si>
  <si>
    <t>Dobava, izrada i ugradnja unutarnjih punih jednokrilnih zaokretnih drvenih vrata u ravnini zida, sa skrivenim dovratnikom.</t>
  </si>
  <si>
    <t>2.2.20.</t>
  </si>
  <si>
    <t>2.2.21.</t>
  </si>
  <si>
    <t>Stavka se sastoji od prednje pregrade (s tri vrata) dimenzija 300x215cm i dvjie bočne pregrade dimenzija 150x215cm.</t>
  </si>
  <si>
    <t>Pregrade su međusobno povezane tipskim metalnim profilom. Prednja pregrada se sastoji od fiksnih dijelova i troja zaokretna vrata. Bočne pregrade fiksiraju se uzdužnim profilom bočno na zid.</t>
  </si>
  <si>
    <t>Stavka uključuje sav rad i potreban materijal: nosače, nožice, sav okov, kvaku, mehanizam za zaključavanje, i sl. Svi metalni dijelovi od aluminija (natur) ili sa adekvatnom antikorozivnom zaštitom.</t>
  </si>
  <si>
    <t>Dobava i ugradnja WC kabine.</t>
  </si>
  <si>
    <t>Stavka se sastoji od pregrade (s vratima) dimenzija 145x215cm.</t>
  </si>
  <si>
    <t>2.2.22.</t>
  </si>
  <si>
    <t>Stavka se sastoji od prednje pregrade (s dvoje vrata) dimenzija 300x215cm i jednom bočnom pregradom dimenzija 100x215cm.</t>
  </si>
  <si>
    <t>Dimenzije pregrade iznose 150x60cm. Stijena je fiksna, odignuta je od poda za cca 15cm. Pregrada je fiksirana uzdužnim profilom bočno u zid i oslonjena tipskim metalnim nogicama o pod.</t>
  </si>
  <si>
    <t>Prozori, drveni, dvokrilni, zaokretna, ugrađena unutar postojećih kamenih šembrana.</t>
  </si>
  <si>
    <t xml:space="preserve">Prozori su dvokrilni (zaokretni) dimenzije prema shemama, a sastoje se od doprozornika, krila i prozorske klupčice. </t>
  </si>
  <si>
    <t>Stavka se sastoji od pregrade (s vratima) dimenzija 220x215cm.</t>
  </si>
  <si>
    <t>VANJSKA BRAVARIJA</t>
  </si>
  <si>
    <t>2.3.1.</t>
  </si>
  <si>
    <t>2.3.2.</t>
  </si>
  <si>
    <t>2.3.3.</t>
  </si>
  <si>
    <t>2.3.4.</t>
  </si>
  <si>
    <t>2.3.5.</t>
  </si>
  <si>
    <t>UNUTARNJA BRAVARIJA</t>
  </si>
  <si>
    <t>Stavka se sastoji od prednje pregrade (s dvoje vrata) dimenzija 180x215cm i jednom bočnom prergadom dimenzija 145x215cm.</t>
  </si>
  <si>
    <t>Stavka se sastoji od pregrades vratima dimenzija 145x215cm.</t>
  </si>
  <si>
    <t>NAPOMENA: Zahtjev iz Elaborata zaštite od požara je da su vrata uvijek u otvorenom položaju za vrijeme rada objekta.</t>
  </si>
  <si>
    <t>Potkonstrukciju čine čelični S235J0 profili 40x40x4mm koji se postavljaju na odgovarajućem razmaku ovisno o širini zida.  Podkonstrukcija se fiksira na prethodno obrađene špalete zida i fiksira vijcima.</t>
  </si>
  <si>
    <t>Metalnu konstrukciju adekvatno antikorozivno zaštititi.</t>
  </si>
  <si>
    <t>2.3.6.</t>
  </si>
  <si>
    <t>2.3.7.</t>
  </si>
  <si>
    <t>2.3.8.</t>
  </si>
  <si>
    <t>2.3.9.</t>
  </si>
  <si>
    <t>2.3.10.</t>
  </si>
  <si>
    <t>2.3.11.</t>
  </si>
  <si>
    <t>2.3.12.</t>
  </si>
  <si>
    <t>2.3.13.</t>
  </si>
  <si>
    <t>2.3.14.</t>
  </si>
  <si>
    <t>2.3.15.</t>
  </si>
  <si>
    <t>2.3.16.</t>
  </si>
  <si>
    <t>2.3.17.</t>
  </si>
  <si>
    <t>Obračun prema m² izvedenog spuštenog stropa</t>
  </si>
  <si>
    <t>2.1.6.</t>
  </si>
  <si>
    <t>2.1.7.</t>
  </si>
  <si>
    <t>2.1.8.</t>
  </si>
  <si>
    <t>2.4.1.</t>
  </si>
  <si>
    <t>Izrada i montaža polukružnog oluka od cinkotita debljine 0,7 mm, promjera 170mm i razvijene širine 500 mm. Lim oluka kačiti na opšavni lim razvijene širina Ra = 400 mm.</t>
  </si>
  <si>
    <t>Sve izaditi od cikotita d= 0,7mm.</t>
  </si>
  <si>
    <t>Oluk se postavlja na kuke od pocinčanog plosnog željeza 3x30mm duljine d= 500mm čavlane u dašćanu oplatu krovišta ili vijčano učvršćene u vijenac (podvući pod krovnu ljepenku). Kuke ugraditi na razmaku od cca 300 mm.</t>
  </si>
  <si>
    <t xml:space="preserve">Na oluk se spajaju kišne vertikale koje su predmet druge stavke. </t>
  </si>
  <si>
    <t>2.4.2.</t>
  </si>
  <si>
    <t>Rukavci na vanjskom pročelju Providurove palače su u formi "labuđeg vrata", spuštaju se od ležećeg žljeba do ispod vijenca i spajaju na kišnu vertikalu.</t>
  </si>
  <si>
    <t>Duljina rukavca cca 75 cm. Mjere uzeti na licu mjesta. Izvedeni od lijevanog željeza.</t>
  </si>
  <si>
    <t>Rukavci u formi "labuđeg vrata" - cinkotit</t>
  </si>
  <si>
    <t>2.4.3.</t>
  </si>
  <si>
    <t xml:space="preserve">Dobava materijala, izrada i montaža vertikalnih cijevi za odvod promjera  Ø 110 mm. </t>
  </si>
  <si>
    <t xml:space="preserve">Komplet s fazonskim komadima za spoj na  na rukavac. Pri dnu cijev spojiti na cijev za odvod oborinske vode ili izvesti koljeno za odvod vode u teren. </t>
  </si>
  <si>
    <t xml:space="preserve">Obračun po m' </t>
  </si>
  <si>
    <t>2.4.4.</t>
  </si>
  <si>
    <t>Opšav prodora ventilacijskih kanala kroz kose krovne plohe pokrivene kupom kanalicom.</t>
  </si>
  <si>
    <t xml:space="preserve">Opšave izraditi iz cinkotita debljine d=0,7 mm, razvijene širine lima Ra=500 mm. Vertikalnu plohu opšava odignuti 300 mm od ravnine krova. </t>
  </si>
  <si>
    <t>Opšav prodora odzračnika kanalizacije kroz kose krovne plohe pokrivene kupom kanalicom.</t>
  </si>
  <si>
    <t>Nuditi gotove, tipse elemente iz cinkotita debljine d=0,7 mm, obračun prema komadu.</t>
  </si>
  <si>
    <t>odzračnik Ø 100 mm</t>
  </si>
  <si>
    <t>odzračnik Ø 160 mm</t>
  </si>
  <si>
    <t>odzračnik Ø 200 mm</t>
  </si>
  <si>
    <t>2.4.5.</t>
  </si>
  <si>
    <t xml:space="preserve">Opšav zabatnog zida kosog krova pokrivenog kupom kanalicom. </t>
  </si>
  <si>
    <t>Opšav kačiti na kuke od plosnog željeza (pocinčanog) 3x30 mm, na razmaku od cca 50 cm (2-3/m')</t>
  </si>
  <si>
    <t>Obračun prema m'</t>
  </si>
  <si>
    <t>2.4.6.</t>
  </si>
  <si>
    <t>Izvedba opšava uvala kosih krovnih ploha pokrivenih kupom kanalicom.</t>
  </si>
  <si>
    <t>Opšav uvala izvodi se na dijelu kosog krova koji se rekonstruira.</t>
  </si>
  <si>
    <t xml:space="preserve">Spojeve limova izvesti kao uspravni trostruki preklop, limove čavlati u dašćanu oplatu, krovnu ljepenku prevući preko opšavnog lima, a spojeve podvući pod pokrov od opeke . </t>
  </si>
  <si>
    <t>UKUPNO LIMARSKI RADOVI</t>
  </si>
  <si>
    <t>KAMENOKLESARSKI RADOVI</t>
  </si>
  <si>
    <t>Prilikom nabave novog kamena za nadopunu oštećenog, moraju se slijediti sastav i vrsta originalnog kamena.</t>
  </si>
  <si>
    <t>Stavka uključuje odvoz viška materijala na deponij ili na mjesto koje odredi investitor.</t>
  </si>
  <si>
    <t>Površinska obrada štokovana-anticirana plastičnim četkama do fine granulacije odnosi se na postojeće kao i na novopostavljene kamene ploče.</t>
  </si>
  <si>
    <t>U dogovoru s lokalnim konzervatorskim uredom te projektanom kvalitetnu, zdravu i vrijednu završnu kamenu oblogu skladištiti na gradilištu radi ponovone ugradnje.</t>
  </si>
  <si>
    <t>Stubište u prizemlju: širina kraka 200cm, visina stube 13,3cm, broj stepenica 3. Iz velikog atrija prema malom atriju (ugradnja na mjestu postojećih).</t>
  </si>
  <si>
    <t>Ponovno postavljenje postojećeg kamenog opločenja prethodno demontiranog dijela vanjskog prolaza sa stubištem radi izmjene ritma stuba i denivelacije s prostorom čitaonice.</t>
  </si>
  <si>
    <t>Poštuje se zatečeno stanje i ne smiju se koristiti destruktivne metode čišćenja poput brušenja i grubog pjeskarenja i slično.</t>
  </si>
  <si>
    <t>Stupanj zahvata i preventivne zaštite će se dogovoriti s nadležnim konzervatorom.</t>
  </si>
  <si>
    <t>Obaviti sve potrebne predradnje : pranje površine od soli i nečistoća.</t>
  </si>
  <si>
    <t xml:space="preserve">Grubo i fino žbukanje vanjskih zidova. </t>
  </si>
  <si>
    <t>Zidovi su uglavnom zidani mješanom građom, kombinacijom priklesanog kamena i pune opeke, zidani nepravilnim vezom.</t>
  </si>
  <si>
    <t xml:space="preserve">Grubo i fino žbukanje unutarnjih zidova. </t>
  </si>
  <si>
    <t xml:space="preserve">Zidovi su uglavnom zidani mješanom građom, kombinacijom priklesanog kamena i pune opeke, zidani nepravilnom vezom. </t>
  </si>
  <si>
    <t>Bušenje vršiti dijamantnom krunom.</t>
  </si>
  <si>
    <t xml:space="preserve">Ø150 mm </t>
  </si>
  <si>
    <t xml:space="preserve">Ø200 mm </t>
  </si>
  <si>
    <t xml:space="preserve">Ø250 mm </t>
  </si>
  <si>
    <t xml:space="preserve">Šlicanje otvora za ugradnju hidranta. </t>
  </si>
  <si>
    <t>Šlicevi su dimenzija cca 50x50x15 cm, šlicaju se uz vanjsku površinu zida, na visini do 100 cm iznad završne kote poda. Šlica se zid od kamene građe.</t>
  </si>
  <si>
    <t>Hidranti se spajaju na hidrantsku mrežu (prema projektu vode i kanalizacije).</t>
  </si>
  <si>
    <t xml:space="preserve">Stavka uključuje pomoć kod ugradnje hidranta u zidove od porobetona i gipskartonske zidove. </t>
  </si>
  <si>
    <t>UKUPNO ZAVRŠNI ZIDARSKI RADOVI</t>
  </si>
  <si>
    <t>2.1.9.</t>
  </si>
  <si>
    <t>2.1.10.</t>
  </si>
  <si>
    <t>2.1.11.</t>
  </si>
  <si>
    <t>Demontaža čeličnog stubišta Kneževe palače zajedno sa sidrenim pločama koje su ugrađene u pročelje Kneževe palače u atriju Providurove palače.</t>
  </si>
  <si>
    <t>Obračun prema kompletnoj demontaži</t>
  </si>
  <si>
    <t>2.1.12.</t>
  </si>
  <si>
    <t>2.1.13.</t>
  </si>
  <si>
    <t>PODOPOLAGAČKI RADOVI</t>
  </si>
  <si>
    <t>Stavka uključuje i pripremu podloge koja mora biti suha, čvrsta, bez pukotina i očišćena od prašine.</t>
  </si>
  <si>
    <t>Samonivelirajuću masu izvesti prema uputama odabranog proizvođača.</t>
  </si>
  <si>
    <t>Izvedba završnog sloja na prethodno izveden i položen samonivelirajući sloj.</t>
  </si>
  <si>
    <t>Podloga mora biti suha , površinski strojno zaglađena, ravna - EU norme 18 202 tabela 3, red 3, čvrsta - min C 25/30, prionjivosti &gt; 1,5 N/mm2, bez cementne skrame, nečistoća, pukotina i sl. Površina mora biti dilatirana u polja veličine 6x6 m.</t>
  </si>
  <si>
    <t>Podni sustav postavlja se na gore navedenu pripremljenu podlogu. Podni sustav dugotrajno je otporan na mehanička i kemijska opterećenja sa svojstvima paropropusnosti.</t>
  </si>
  <si>
    <t>Sve izvoditi prema proizvođačkoj specifikaciji. 
U cijeni i potrebna izrada sokla na pripremljeni holker uz zidove i kitanje spoja uz zid.</t>
  </si>
  <si>
    <t>Obradu dilatacijskih reški izvesti jednokomponentnom poliuretanskom brtvećom masom, prema uputama proizvođača.</t>
  </si>
  <si>
    <t>Za pravilno dimenzioniranje i pravilno djelovanje dilatacijskih reški umetnuti traku od polietilenske ekstrudirane pjene odgovarajućeg  promjera.</t>
  </si>
  <si>
    <t>Stavka uključuje kompletno čišćenje svih podova i pripremu istih za izvedbu samoniveliriajućeg sloja te sav rad i materijal potreban da bi se izveli radovi.</t>
  </si>
  <si>
    <t>Dobava i izvedba samoizravnavajućeg paropropusnog  podnog epoksidnog sistema u sanitarnim prostorijama.</t>
  </si>
  <si>
    <t>Izvedba samonivelirajuće podne gletmase na prethodno postavljenom podnom sustavu (suhi estrih) međukatnih konstrukcija ili plivajući cementni estrih u sanitarnim prostorijama.</t>
  </si>
  <si>
    <t>UKUPNO PODOPOLAGAČKI RADOVI</t>
  </si>
  <si>
    <t>SOBOSLIKARSKO LIČILAČKI RADOVI</t>
  </si>
  <si>
    <t xml:space="preserve">Završna obrada spuštenih stropova i zidova. Stropovi i zidovi su izrađeni od gipskartonskih ploča, ovješenih na tipsku metalnu podkonstrukciju. </t>
  </si>
  <si>
    <t>Ploha spuštenog stropa je ravna, kontinuirana, nestrukturirana, u prostorima potkrovlja plohe stropa prate nagib krova.</t>
  </si>
  <si>
    <t>Dobava materijala te izvedba naliča unutarnjih stropova paropropusnom visokoelastičnom bojom mat efekta.</t>
  </si>
  <si>
    <t>Boja treba biti na bazi elastičnih akrilata, u vodenoj otopini, bez omekšivača i zagađivača na bazi organskih i anorganskih pigmenata. Boja mora biti otporna na UV zrake.</t>
  </si>
  <si>
    <t xml:space="preserve">Boja se nanaša na oblogu od  GK ploča impregniranu radi ujednačenog upijanja. </t>
  </si>
  <si>
    <t>Predmet stavke je bojanje stropova i zidova uz sve potrebne predradnje:</t>
  </si>
  <si>
    <t>Obračun prema m² obojane površine</t>
  </si>
  <si>
    <t>Strop</t>
  </si>
  <si>
    <t>Zid</t>
  </si>
  <si>
    <t>Završna obrada stropova prostora nadsvođenih bačvastim i križnim svodovima, fino žbukanih unutarnjih i vanjskih zidova te stubišta S3.</t>
  </si>
  <si>
    <t>Svodovi su zidani punom opekom, boja, glet smjesa se nanosi na prethodno ožbukanu i zaglađenu površinu.</t>
  </si>
  <si>
    <t>Stropovi</t>
  </si>
  <si>
    <t>Unutarnji zidovi</t>
  </si>
  <si>
    <t>Vanjski zidovi</t>
  </si>
  <si>
    <t>U svemu prema prethodnoj stavci i uputama konzervatora.</t>
  </si>
  <si>
    <t>UKUPNO SOBOSLIKARSKO LIČILAČKI RADOVI</t>
  </si>
  <si>
    <t>S3 Stubište</t>
  </si>
  <si>
    <t>Dobava i ugradnja kovinskog ormara za zapaljive tekućine s prirodnom ventilacijom.</t>
  </si>
  <si>
    <t>Ormar je metalne dvostjenske nepropusne izvedbe s toplinskom izolacijom.</t>
  </si>
  <si>
    <t>U cijenu stavke uračunati i ugradnju cijevi za provjetravanje u gornjem i donjem dijelu ormara kao i formiranje otvora u zidu za spomenute cijevi.</t>
  </si>
  <si>
    <t>Dobava materijala i izvedba eposidnog naliča zidova sanitarnih prostorija.</t>
  </si>
  <si>
    <t>Izvedba samonivelirajuće podne gletmase na na mostovima u prostoru natkrivenog atrija.</t>
  </si>
  <si>
    <t xml:space="preserve">Dobava i izvedba samoizravnavajućeg paropropusnog  podnog epoksidnog sistema na </t>
  </si>
  <si>
    <t>Stavka uključuje izvedbu armirano betonskih zidova, međukatnih armirano betonskih ploča i izvedbu kosog armirano betonskog kosog krova.</t>
  </si>
  <si>
    <t>Obračun po m² ugrađene pregrade</t>
  </si>
  <si>
    <t>Bušenje otvora u kamenom zidu debljne 60cm radi provođenja ventilacijskih kanala.</t>
  </si>
  <si>
    <t>3.</t>
  </si>
  <si>
    <t>UKUPNO BRAVARSKI RADOVI</t>
  </si>
  <si>
    <t>NAPOMENA: Zbog drvenih greda i rogova postoji mogućnost izvedbe mijena na mjestu ugradnje prozora za odimljavanje.</t>
  </si>
  <si>
    <t>UKUPNO STOLARSKI RADOVI</t>
  </si>
  <si>
    <t>Obračun prema m² izvedenog sloja</t>
  </si>
  <si>
    <t>Izvodi se strukturalna fasada ciji su nosivi elementi (profili) skriveni u slojevima poda i u slojevima pokrova zmije, bez vertikalnih nosača. Na mjestu spoja staklenih ploha izvodi se strukturalni kit.</t>
  </si>
  <si>
    <t>Obračun prema m² izvedene površine</t>
  </si>
  <si>
    <t>Otvori za odimljavanje se koriste i kao otvori za odzračivanje i ventiliranje natkrivenog atrija. Unutar sustava ugraditi senzore za vjetar i kišu uz pomoć koji se otvori automatski zatvaru po potrebi.</t>
  </si>
  <si>
    <t xml:space="preserve">Rušenje lakih pregradnih zidova prizemlja, 1., 2. i 3. kata debljine do
15cm. Pretpostavlja se da je većina zidova zidana šupljom opekom. </t>
  </si>
  <si>
    <t xml:space="preserve">Rušenju pristupiti oprezno uz obavezno podupiranje i nadzor odgovorne osobe. Stavka uključuje demontažu dovratnika i vratnih krila ugrađenih u pojedini zid, te odspajanje postojećih instalacija. </t>
  </si>
  <si>
    <t>Uz sva rušenja i probijanja otvora, pretvaranja prozora u vrata, proširenja postojećih otvora i sl. Postoje veći zahvati koje je potrebno naglasiti te ih izvoditi isključivo uz nadzor odgovorne osobe.</t>
  </si>
  <si>
    <t>Demontaži pristupiti oprezno, uz prisutnost statičara te svu potrebu poduparanja.</t>
  </si>
  <si>
    <t>Ploče karakteristinčih dimenzija polikarbonata se postavljaju i fiksiraju na prethodno izvedenu čeličnu potkonstrukciju. Ploče se postavljaju u nagibu. Sve izvesti prema detalju.</t>
  </si>
  <si>
    <t>Unutar stavke uračunati sav potreban materijal i rad. Horizontalno slaganje ploča polikarbonata je na dvije visinke kote, na dvije razine natkivenog atrija što je vidljivo u grafičkom prilogu - presjeci.</t>
  </si>
  <si>
    <t>Ploče karakteristinčih dimenzija polikarbonata se postavljaju i fiksiraju na prethodno izvedenu čeličnu potkonstrukciju (što je predmet druge stavke).</t>
  </si>
  <si>
    <t>Unutar stavke uračunati i dobavi svih spojnih i završnih profila. Poželjne termičke karakteristike: U=1,21 W/m²K, g=0,33.</t>
  </si>
  <si>
    <t>Dobava i montaža unutrašnjeg ''vertikalno'' sloja natrkivenog atrija izveden od ploča polikarbonata. Izvodi se kao unutarnji završni sloj natkrivenog atrija.</t>
  </si>
  <si>
    <t xml:space="preserve">Unutar stavke uračunati sav potreban materijal i rad. </t>
  </si>
  <si>
    <t>Ploče polikarbonata su širine cca 60cm, a vješaju se na prethodn izvedenu potkonstrukciju bez vidljivih spojeva. Unutar stavke uračunati i dobavu svih spojnih, završnih profila te ovjesom</t>
  </si>
  <si>
    <t xml:space="preserve">Prostorna rešetka oslanja na tri pozicije. Prva pozicija je u potkrovlju Providurove palače gdje se Prostorna rešetka direktno oslanja na prethodno izveden armirano betonski serklaž. </t>
  </si>
  <si>
    <t>Druga pozicija je središnja pozicija,  gdje se preko dva stupa (koji su izvedeni od profila D 219,1/12,5mm) oslanja na postojeći kameni zid na kojem je prethodno izvedeno ojačanje u obliku armirano betonskog serklaža.</t>
  </si>
  <si>
    <t>Iz prostorne rešetke se mjestimično spuštaju čelični profili D 139,7/8mm, u formi visulja preko kojih je ovješena kompletna komunikacijska zmija.</t>
  </si>
  <si>
    <t>Rebra su ovješena od prostornu rešetku a oslanjaju se na postojeće obodne zidove Providurove palače te su fiksirani preko čeličnih stopa koje nisu predmet ove stavke.</t>
  </si>
  <si>
    <t>Gornji pojas uz spomenuta rebra u jednom smjeru ima i kvadratne čelične profile 100x100x5mm u drugom smjeru te ispuna je iz istih profila.</t>
  </si>
  <si>
    <t>NAPOMENA: Na gore spomenuta konstrukcijaska  ''rebra'' se vješa dvokrako stubište u natkrivenom atriju što je predmet druge troškovničke stavke ali je potrebno izvesti sve potrebne predradnje koje su definirane Projektom konsturkcije.</t>
  </si>
  <si>
    <t>Prostorna rešetka oslanja na tri pozicije. Prva pozicija je u potkrovlju Providurove palače što je izvedeno u prethodnoj stavci.</t>
  </si>
  <si>
    <t>Treća pozicija oslanjanja rešetke je preko dva stupa izvedeni od HEM 220 profila koji su postavljeni na postojeći kameni zid na kojem je prethodno izvedeno ojačanje u obliku armirano betonskog serklaža.</t>
  </si>
  <si>
    <t>Natkriveni atrij izvesti na dvije različite visine iz čeličnih profila - rebara. Glavna nosiva konstrukcija natkrivenog atrija na višoj koti je ujedno glavna nosiva konsturkcija zmije (gornji pojas). Ista logika je i za donji pojas.</t>
  </si>
  <si>
    <t xml:space="preserve">Prostorna rešetka u gornjem pojasu po dužini ima čelični profil 220x200x8mm a u donjem pojasu je HEB 220. </t>
  </si>
  <si>
    <t>NAPOMENA: Iako nije predmet ove troškovničke stavke potrebno je izvesti sve predranje koje su potrebne kako bi se most (veza između zmije i predprostora dizala mogao izvesti).</t>
  </si>
  <si>
    <t>Elemente ugraditi na svim pješačkim mostovima na spojevima vertikalnih nosivih stupova/visulja i čelične horizontalne rešetke.</t>
  </si>
  <si>
    <t>Dobava, izrada i montaža potkonstrukcije natkrivenog atrija - horizontalni dio.</t>
  </si>
  <si>
    <t>Dobava, izrada i montaža potkonstrukcije natkrivenog atrija - vertikalni dio.</t>
  </si>
  <si>
    <t>Na vertikalnom dijelu potkonstrukcija se oslanja na prethodno izvedenu glavnu konstrukciju. Formiraju se okviri izvedeni iz čeličnih profila 60x60x4mm</t>
  </si>
  <si>
    <t>Izvedba dva mosta na razini prvog kata. Jedan most je u sklopu dvokrakog stubišta odnosno u funkciji njegovog podesta (sve vidljivo na tlocrtu prvog kata).</t>
  </si>
  <si>
    <t>Prije ugradnje lima potrebno je usuglasiti detalje ograde i izvedbe završne hodne obloge što nije predmet ove stavke.</t>
  </si>
  <si>
    <t>NAPOMENA: Izvedba dvokrakog stubišta iziskuje radnje i pripreme koje su uključene u prethodnim stavkama:</t>
  </si>
  <si>
    <t>izvedba armirano betonskog temelja, lociranje mjesta oslanjanja na pješački most (pješački most kao podest stubišta) te pozicija vješanja cijelog dvokrakog stubišta od prethodno izvedena nosiva čelična rebra natkrivenog atrija.</t>
  </si>
  <si>
    <t>Unutar stavke uračunati izvedbu sidrenja na izveden armiranobetonski temelj, na pješaki most te vješanje.</t>
  </si>
  <si>
    <t>Stubište je ovješeno od nosiva čelična rebra natkrivenog atrija preko D25 profila - sve vidljivo i detaljno opisano u Projektu konstrukcije.</t>
  </si>
  <si>
    <t>Prilazni most u dužini cca 4,3m na koji se naslanja dvokrako stubište je spojna veza između komunikacijske zmije i predprostora dizala na drugom katu Providurove palače.</t>
  </si>
  <si>
    <t>Konstrukcija se sastoji od dva HEA 200 profila koji formiraju tetive, prečke se izvode od 80x80x5mm profila, te dijagonalni spregovi također od 80x80x5mm profila - sve vidljivo i detaljno opisano u Projektu konstrukcije.</t>
  </si>
  <si>
    <t>Nuditi čelični lim debljine 2mm. Lim se vari direktno na nosivu čeličnu konstrukciju samo s donje strane.</t>
  </si>
  <si>
    <t>Prilazni most u dužini cca 8,8m je spojna veza između komunikacijske zmije i preparatorskog odjela.</t>
  </si>
  <si>
    <t>Konstrukcija se sastoji od dva IPE 300 profila koji formiraju tetive, prečke se izvode od IPE 140 profila, te dijagonalni spregovi također od 80x80x5mm profila - sve vidljivo i detaljno opisano u Projektu konstrukcije.</t>
  </si>
  <si>
    <t>NAPOMENA: Na ovu izvedenu potkonstrukciju natkrivenog atrija se postavlja završni sloj izveden od ploča polikarbonata što nije predmet ove stavke.</t>
  </si>
  <si>
    <t>NAPOMENA: Uzeti u obzir da novi serklaž je dio novog planiranog krovišta te sve detalje usuglasiti sa nadzornim inženjerom te Projektom konstrukcije.</t>
  </si>
  <si>
    <t>NAPOMENA: Iako nije predmet ove troškovničke stavke potrebno je izvesti sve predranje i pripreme koje su potrebne kako bi se prilazni most (veza između zmije i preparatorskog odjela) mogao izvesti.</t>
  </si>
  <si>
    <t xml:space="preserve">Unutar stavke uračunati izvedbu kompletne glavne nosive konstrukcije, sve spojeve i potrebne detalje. Unutar stavke uračunati pripremne radove za izvedbu konzole koja je ovješena od glavnu konstrukciju ali nije predmet ove troškovničke stavke. </t>
  </si>
  <si>
    <t>Nakon potvrde radioničkih nacrta i razrađenih detalja može se kreniti u izvedbu. Sve radove izvoditi u prisutnosti nadzornog inženjera za konstrukciju.</t>
  </si>
  <si>
    <t>Dobava, izrada i montaža čelične konstrukcije galerijskog prostora polivalentne dvorane u obliku konzole.</t>
  </si>
  <si>
    <t>Podna konstrukcija konzole (galerije) čini greda HEA 160 koja je ovješena gore spomenutim visuljama, a sekundarne grede na konzoli se izvode iz IPE 120 profila.</t>
  </si>
  <si>
    <t>Konzola (galerija) je s jedne strane ovješena a s druge strane se sidri (fiskira) na postojeći kameni zid, a sve prema detalju i opisu iz Projekta konstrukcije.</t>
  </si>
  <si>
    <t>Zbog pretpostavke i potrebe za dodatnim ojačanjem podne konstrukcije odnosno zamjene pojedinih drvenih greda čija kvaliteta i nosivost nisu zadovoljavajuću ugrađuju se čelični profili. Sve detaljno opisano u Projektu konstrukcije.</t>
  </si>
  <si>
    <t xml:space="preserve">Vrata se sastoje od jednokrilnog zaokretnog krila izrađen od čeličnih profila sa prekinutim toplinskim mostom. Krilo je poravnato sa dovratnikom u zatvorenom položaju. Vidljiva širina dovratnika 40 mm, ugradbene dubine 60 mm. </t>
  </si>
  <si>
    <t>Izrada, dostava i montaža čeličnih punih vanjskih jednokrilnih vrata.</t>
  </si>
  <si>
    <t xml:space="preserve">Debljina stijenki profila iznosi 1,5mm. Unutar stavke uračunati su svi opšavi. </t>
  </si>
  <si>
    <t>Cijeli sustav izveden je od čeličnih profila sa prekinutim toplinskim mostom a ostakljenje je dvostrukim IZO staklom (preporuka 10mm ESG + 16mm Argon + 55.2mm VSG, Ug≤1,1 W/m²K, low-e).</t>
  </si>
  <si>
    <t>Sastoji se od jednih dvokrilnih zaokretnih vrata i tri fiskna polja a sve izvedeno od čeličnih profila sa prekinutim toplinskim mostom, ostakljenje je dvostrukim IZO staklom (preporuka 8mm ESG + 16mm Argon +44.2mm VSG, Ug≤1,1 W/m²K, low-e).</t>
  </si>
  <si>
    <t>Izrada, dostava i montaža čelične vanjske fasadne stijene sa dvokrilnim zaokretnim vratima.</t>
  </si>
  <si>
    <t>Izrada, dobava i montaža čelične fasadne stijene sa dvokrilnim zaokretnim vratima i  sa lučkim nadsvjetlom.</t>
  </si>
  <si>
    <t>Izrada, dobava i montaža fiksne čelične fasadne stijene.</t>
  </si>
  <si>
    <t>Sastoji se od četiri fiskna polja a sve izvedeno od čeličnih profila sa prekinutim toplinskim mostom, ostakljenje je dvostrukim IZO staklom (preporuka 10mm ESG + 16mm Argon +55.2mm VSG, Ug≤1,1 W/m²K, low-e).</t>
  </si>
  <si>
    <t>Izrada, dobava i montaža čelične fiksne stijene sa jednokrilnim zaokretnim vratima i lučnim nadsvjetlom.</t>
  </si>
  <si>
    <t>Sastoji se od jednih zaokretnih vrata i  fisknog lučnog nadsvjetla a sve izvedeno od čeličnih profila sa prekinutim toplinskim mostom, ostakljenje je dvostrukim IZO staklom (preporuka 8mm ESG + 16mm Argon +44.2mm VSG, Ug≤1,1 W/m²K, low-e).</t>
  </si>
  <si>
    <t>Izrada, dobava i montaža čelične fasadne stijene s kliznim automatskim vratima.</t>
  </si>
  <si>
    <t>Sve izvedeno od čeličnih profila sa prekinutim toplinskim mostom, ostakljenje automatskih kliznih vrata je dvostrukim IZO staklom (preporuka 8mm ESG + 16mm Argon +44.2mm VSG, Ug≤1,1 W/m²K, low-e).</t>
  </si>
  <si>
    <t>Za izvedbu vatrootpornih staklenih površina koristiti staklo koje zadovoljava norme EI2 60.</t>
  </si>
  <si>
    <t>Sastoji se od jednih dvokrilnih automatskih zaokretnih vrata (koja su odmaknuta od otvora (vidljivo u shemi)), s fiksnim lučnim protupožarnim ostakljenjem te spojem nadsvjetla i odmaknutih vrata horizontalnom vatrootpornom površinom.</t>
  </si>
  <si>
    <t>Fiksna lučna protupožarna stijena dimenzija cca r=105cm, dimenzija horizontalne vatrootporne površine kao veza automatkish vrata i luka iznosi 225x75cm.</t>
  </si>
  <si>
    <t>NAPOMENA: Izvedbu radova i montaže uskladiti s dobavom i ugradbom protupožarne zavjese koja nije predmet ove stavke.</t>
  </si>
  <si>
    <t>Izrada, dobava i montaža čelične stijene sa jednokrilnim zaokretnim vratima i lučnim nadsvjetlom.</t>
  </si>
  <si>
    <t>Sastoji se od jednih zaokretnih vrata, s fiksnim bočnim ostakljenjem i fisknog lučnog nadsvjetla. Izvodi se od čeličnih profila sa prekinutim toplinskim mostom.</t>
  </si>
  <si>
    <t>Ostakljenje je dvostrukim IZO staklom (preporuka 8mm ESG + 16mm Argon +44.2mm VSG, Ug≤1,1 W/m²K, low-e).</t>
  </si>
  <si>
    <t xml:space="preserve">Vrata se sastoje od jednokrilnog zaokretnog krila izrađen od čeličnih profila. Krilo je poravnato sa dovratnikom u zatvorenom položaju. Vidljiva širina dovratnika 40 mm, ugradbene dubine 60 mm. </t>
  </si>
  <si>
    <t xml:space="preserve">Vrata se sastoje od jednokrilnog zaokretnog krila izrađen od čeličnih profila. Krilo je poravnato sa dovratnikom u zatvorenom položaju. Vidljiva širina dovratnika 30 mm, ugradbene dubine 50 mm. </t>
  </si>
  <si>
    <t>Izrada, dobava i montaža čeličnih jednokrilnih punih unutarnjih vrata.</t>
  </si>
  <si>
    <t xml:space="preserve">Vrata se sastoje od dvokrilnih zaokretnog krila izrađen od čeličnih profila. Krilo je poravnato sa dovratnikom u zatvorenom položaju. Vidljiva širina dovratnika 40 mm, ugradbene dubine 60 mm. </t>
  </si>
  <si>
    <t xml:space="preserve">Unutar stavke uračunati su svi opšavi. </t>
  </si>
  <si>
    <t>Izrada, dobava i montaža čelične fiksne unutarnje stijene.</t>
  </si>
  <si>
    <t xml:space="preserve">Stijena se sastoji od jednog fiksnog polja s čeličnim profilima i dvostrukim IZO staklom (preporuka 4mm + 16mm Argon + 4mm). Vidljiva širina doprozornika 40 mm, ugradbene dubine 60 mm. </t>
  </si>
  <si>
    <t xml:space="preserve">Vrata se sastoje od jednokrilnog zaokretnog krila izrađen od čeličnih profila i fiksnog punog dijela s jedne strane. Krilo je poravnato sa dovratnikom u zatvorenom položaju. Vidljiva širina dovratnika 40 mm, ugradbene dubine 60 mm. </t>
  </si>
  <si>
    <t>NAPOMENA: Stijene se ugrađuju s unutarnje strane otvora, poravnato s postojećim zidom (završnim slojem) a s vanjske strane se ugrađuje vanjska drvena stolarija što nije predmet ove troškovničke stavke.</t>
  </si>
  <si>
    <t>Izrada, dobava i montaža čelične požarne stijene prema normi EI 60.</t>
  </si>
  <si>
    <t>Izrada, dobava i montaža fiksne čelične požarne stijene prema normi EI 60.</t>
  </si>
  <si>
    <t xml:space="preserve">Okov: panti, brava, prihvatnik, kugla sa unutarnje strane krila. Unutar stavke uračunati su svi opšavi. </t>
  </si>
  <si>
    <t>Potkonstrukciju čine čelični profili 40x40x4mm koji se postavljaju na odgovarajućem razmaku ovisno o širini zida.  Podkonstrukcija se fiksira na prethodno obrađene špalete zida i fiksira vijcima.</t>
  </si>
  <si>
    <t>Na mjestima otvora odnosno prozora formirati otvor u pregradi na čije mjesto dolaze vrata/revizija koja nisu predmet ove troškovničke stavke.</t>
  </si>
  <si>
    <t>Dobava, izrada i montaža četverostrane obloge špaleta prolaza između izložbenih dvorana prvog kata Providurove palače.</t>
  </si>
  <si>
    <t>Izrada, dobava i montaža pregrade od preforiranog čeličnog lima u izložbenim dvoranama.</t>
  </si>
  <si>
    <t>Izrada, dobava i montaža vrata/revizija koja se ugrađuju na mjesto otvora u pregradi izložbenih dvorana.</t>
  </si>
  <si>
    <t>Unutar stavke uračunati svu potrebnu potkonstrukciju, sav rad i pomoćni materijal te se uskladiti s radovima koji prethode ovu troškovničku stavku.</t>
  </si>
  <si>
    <t>Izrada, dobava i montaža vrata/revizija koja se ugrađuju na mjesto otvora u pregradi Polivalentne dvorane.</t>
  </si>
  <si>
    <t>Sve prema shemi Vanjska stolarija 1</t>
  </si>
  <si>
    <t>Dobava, izrada i ugradnja dvokrilnog ostakljenog prozora.</t>
  </si>
  <si>
    <t>Dobava, izrada i ugradnja fisknih prozora.</t>
  </si>
  <si>
    <t>Izvedba i ugradnja vanjskih jednokrilnih ostakljenih vrata.</t>
  </si>
  <si>
    <t>Dobava, izrada i ugradnja dvokrilna ostakljena vrata s fiksnom staklenom stijenom iznad.</t>
  </si>
  <si>
    <t>Dobava i izvedba elastične podne obloge od sintetičkog kaučuka u prizemlju.</t>
  </si>
  <si>
    <t>Dobava i postava izravnavajućeg sloja na očišćeni i prepremazom obrađeni cementni estrih u prizemlju.</t>
  </si>
  <si>
    <t>Stavka uključuje kompletno čišćenje svih podova i pripremu istih za izvedbu izravnavajućeg sloja te sav rad i materijal potreban da bi se izveli radovi.</t>
  </si>
  <si>
    <t>Podna obloga prilikom sagorijevanja ne smije ispuštati toksične plinove. Podna obloga mora ispunjavati:</t>
  </si>
  <si>
    <t>podna obloga ne smije sadržavati halogene, teške metale, formaldehid, plastifikatore, PVC; emisija hlapivih organskih spojeva: A+; certifikat: atest vatrootpornosti, Der Blaue Engel, BRE; dizajn: jednobojan.</t>
  </si>
  <si>
    <t>Podna obloga se lijepi na podlogu punoplošno ljepilom prema preporuci proizvođača sa niskom emisijom štetnih tvari.</t>
  </si>
  <si>
    <t>Izravnavajućii sloj izvesti prema uputama odabranog proizvođača.</t>
  </si>
  <si>
    <t>Izravnavajući sloj izvesti prema uputama odabranog proizvođača.</t>
  </si>
  <si>
    <t xml:space="preserve">Dobava i postava elastične podne obloge od pletivog vinila. </t>
  </si>
  <si>
    <t>Vinilno vlakno mora biti homogeno, bez jezgre od fiberglasa. Fiberglas ojačanje samo u backingu.</t>
  </si>
  <si>
    <t>Podna obloga mora ispunjavati:</t>
  </si>
  <si>
    <t xml:space="preserve"> - širina role 200cm; dužina role 25m; ukupna visina: 2,5mm; ukupna masa: 2,9 kg/m2; otporno na kotačiće stolaca; pogodno za podno grijanje; koeficijent frikcije: &gt;0,3; apsorbcija prostornog zvuka: 0,05; izolacija udarnog zvuka: 11 dB</t>
  </si>
  <si>
    <t>Role se punoplošno ljepe ljepilom prema preporuci proizvođača</t>
  </si>
  <si>
    <t>Drveni rogovi u funkciji sekundarne nosive konstrukcije postavljaju se na prethodno izvedenu glavnu nosivu čeličnu konstrukciju (koja nije predmet ove troškovničke stavke).</t>
  </si>
  <si>
    <t>NAPOMENA: Zdrava drvena građa koja je prilikom demontaže skladištena na gradilištu mora se iskoristiti u što većoj mjeri uz suglasnost nadzornog inženjera za konstrukciju.</t>
  </si>
  <si>
    <t>Rogovi II. Klasa četinara, dimenzije presjeka 14x18cm i 16x18 cm, ovisno o poziciji postavljanja (sve detaljno opisano u Projektu konstrukcije). Rogovi ne premoste raspone veće od 5,0m.</t>
  </si>
  <si>
    <t>rogovi 14x16cm/ dužina 3,5m</t>
  </si>
  <si>
    <t>Prikazana količina je aproksimativna, stvarnu količinu odrediti prema radioničkoj dokumentaciji nakon konačne precizne izmjere.</t>
  </si>
  <si>
    <t>rogovi 14x16cm/ dužina 4,0m</t>
  </si>
  <si>
    <t>rogovi 14x16cm/ dužina 4,5m</t>
  </si>
  <si>
    <t>rogovi 14x18cm/ dužina 4,0m</t>
  </si>
  <si>
    <t>rogovi 14x18cm/ dužina 3,5m</t>
  </si>
  <si>
    <t>NAPOMENA: Zdrava drvena građa koja je prilikom demontaže skladištena na gradilištu mora se iskoristiti u što većoj mjeri uz suglasnost nadzornog inženjera za konstrukciju. Radi se o drvenim gredama dimenzija presjeka 30x36cm, dužina cca 8,5m.</t>
  </si>
  <si>
    <t>Ukoliko se uspostavi da gore navedene pretpostavke nisu točne morat će se napraviti dodatan proračun s točnim podacima.</t>
  </si>
  <si>
    <t>drvene grede 30x36cm, dužina 8,5m</t>
  </si>
  <si>
    <t>Nove drvene grede su definirane proračunom koji je detaljno opisan u Projektu konsturkcije a pojavljuju se na mjestu stropa kafeterije. Pretpostavka je da postojeća drvena građa neće biti u cijelosti zdrava.</t>
  </si>
  <si>
    <t>Dobava i postava novih drvenih greda na trećem katu za izvedbu kosog krova na mjestu evakuacijskog stubišta i dizala. Grede II. klasa četinara.</t>
  </si>
  <si>
    <t>Nove drvene grede su definirane proračunom koji je detaljno opisan u Projektu konsturkcije jer pretpostavka je da postojeća drvena građa neće biti u cijelosti zdrava.</t>
  </si>
  <si>
    <t xml:space="preserve">NAPOMENA: Podna konstrukcija polivalentne dvorane izvodi se od postojećih drvenih greda presjeka (pretpostavka 30-36cm) koje se sa stropa prvog kata premještaju na pod prvog kata. </t>
  </si>
  <si>
    <t>Zbog potrebe ojačavanja podne konstrukcije Preparatorskog odjela potrebno ugraditi čelični profil koji je se sa dvije strane ugrađuje u postojeći kameni zid.</t>
  </si>
  <si>
    <t xml:space="preserve">Međusobni razmaci okomitih CW profila je 62,5cm. Izrada prema smjernicama i uputama proizvođača. </t>
  </si>
  <si>
    <t>Obračun prema m² izvedenog zida</t>
  </si>
  <si>
    <t>Pregradna stjenka se postavlja na potkonsturkciju od tipskih profila iz pocinčanog lima. Stjenka služi za formiranje instalacijskih šahtova i njihova požarna zaštita.</t>
  </si>
  <si>
    <t>Dobava i montaža ne nosive protupožarne pregradne stjenke zahtjeva EI 90 s jednostranom oblogom koja zadovoljava spomenute požarne zahtjeve.</t>
  </si>
  <si>
    <t>UA 75 profil</t>
  </si>
  <si>
    <t>UA 100 profil</t>
  </si>
  <si>
    <t>Dobava i montaža revizijskog otvora u pregradnom zidu.</t>
  </si>
  <si>
    <t>Pri izradi držati se smjernica i uputa proizvođača.</t>
  </si>
  <si>
    <t>Potrebna parna brana i toplinska zaštita iz mineralne vune. Na međukatnu konstrukciju postavlja se potkonstrukcija na odgovarajući ovjes (razred nosivosti prema DIN 18168 dio 2 – 0,4 kN) rastera 75/100.</t>
  </si>
  <si>
    <t xml:space="preserve">Ispuna sa mineralnom vunom min. debljine 50 mm i spec. gustoće min. 30 kg/m3. Prije postavljanja gipsane obloge na potkonstrukciju postaviti parnu branu min. sd=100 m. </t>
  </si>
  <si>
    <t>Visina podgleda spuštenog stropa od poda je ovisna o namjeni prostora te instalacijama koje su smještene unutar spuštenog stropa. Pri izradi držati se smjernica i uputa proizvođača. Kvaliteta završne obrade spoja i površine Q2.</t>
  </si>
  <si>
    <t>2.1.14.</t>
  </si>
  <si>
    <t>Kvaliteta završne obrade spojeva i površine prvog sloja prema kvaliteti Q1, kvaliteta završne obrade drugog sloja prema kvaliteti obrade površine Q2 (za bojanje) ili Q1 (za pločice), Q3 za nanos epoxy premaza prema uputama proizvođača.</t>
  </si>
  <si>
    <t>2.1.15.</t>
  </si>
  <si>
    <t>Ispuna sa mineralnom vunom min. debljine 50 mm i spec. gustoće min. 30 kg/m3. Prije postavljanja gipsane obloge na potkonstrukciju postaviti parnu branu min. sd=100 m.</t>
  </si>
  <si>
    <t>2.1.16.</t>
  </si>
  <si>
    <t>Na postojeći daščani pod postaviti sloj paropropusene folije na koju se postavlja sloj odgovarajućeg suhog nasipa u debljini od 3-5 cm.</t>
  </si>
  <si>
    <t>Nakon završetka radova impregnirati površinu sa odgovarajućom impregnacijom.</t>
  </si>
  <si>
    <t>Obračun prema m² izvedenog izvedenog poda</t>
  </si>
  <si>
    <t>2.1.17.</t>
  </si>
  <si>
    <t>Slojevi se postavljaju u prostorije predviđene za korištenje u obliku uredskih prostora korisnog opterečenja od 3kN (druga etaža).</t>
  </si>
  <si>
    <t>Slojevi se postavljaju u prostorije predviđene za okupljanje većeg broja ljudi odnosno korisnog opterećenja od 4 kN/m2 (prva etaža).</t>
  </si>
  <si>
    <t>2.1.18.</t>
  </si>
  <si>
    <t>Slojevi se postavljaju u prostorije predviđene za okupljanje većeg broja ljudi odnosno korisnog opterećenja od 4 kN/m2 (treca etaža).</t>
  </si>
  <si>
    <t>Dobava i ugradnja prozora za odimljavanje šahta dizala.</t>
  </si>
  <si>
    <t>2.1.19.</t>
  </si>
  <si>
    <t>60x60 cm</t>
  </si>
  <si>
    <t>40x40 cm</t>
  </si>
  <si>
    <t>140x60 cm</t>
  </si>
  <si>
    <t>Prije nanošenja morta za zapunjavanje sljubnica, potrebno je zasititi podlogu vodom, u svrhu spriječavanja upijanja vode iz žbuke od strane podloge.</t>
  </si>
  <si>
    <t xml:space="preserve">Višak slobodne vode mora ispariti, tako da je površina zasićena a površina suha. Nanesite mort između elemenata ziđa lopaticom, lagano pritskujući kako bi poboljšali prionjivost. </t>
  </si>
  <si>
    <t>Višak morta treba ukloniti odmah nakon ugradnje, uključujući konstruktivne elemente ziđa. Ako je potrebno, očistite sljubnice vlažnom spužvom ili četkom. Obračun po m obrađene sljubnice.</t>
  </si>
  <si>
    <t>Zapunjavanje sljubnica.</t>
  </si>
  <si>
    <t xml:space="preserve">Stavka uključuje i demontaža unutarnjih drvenih vrata s dovratnikom i svim pripadajućim dijelovima i nadsvjetlima te odspajanje postojećih instalacija. </t>
  </si>
  <si>
    <t>Stavka uključuje i demontažu unutarnjih drvenih vrata s dovratnikom i svim pripadajućim dijelovima i nadsvjetlima te odspajanje postojećih instalacija.</t>
  </si>
  <si>
    <t xml:space="preserve">Stavka uključuje i demontažu unutarnjih drvenih vrata s dovratnikom i svim pripadajućim dijelovima i nadsvjetlima te odspajanje postojećih instalacija. </t>
  </si>
  <si>
    <t>Pretpostavka slojeva međukatne konsturkcije je: parket, daščana oplata, grednici te završna stropna vapnena žbuka na drvenim letvicama.</t>
  </si>
  <si>
    <t>Pretpostavka slojeva međukatne konsturkcije je: tavele debljine 5cm, vapneni mort 3cm, naspi pijeska 3cm, daščana oplata, grednici te završna stropna vapnena žbuka na drvenim letvicama.</t>
  </si>
  <si>
    <t>Stubište povezuje prizemlje, prvi kat i prostor potkrovlja. Do prvog kata izvedeno je od kamena na čeličnim traverzama a do potkrovlja je čelično s drvenim gazištem koje se također uklanja.</t>
  </si>
  <si>
    <t>Završna obrada postojećih podova međukatne konstrukcije su keramičke pločice, linoleum, parket ili teraco (monolitan i u pločicama) postavljena na daščanoj oplati i sloj betona debljine 5 do 10 cm u mokrim čvorovima.</t>
  </si>
  <si>
    <t>Pretpostavka da se u većini slučaja radi o drvenoj nosivoj građi. Radi se o podgledu izvedenom od završna vapnene žbuke nanesene na drvene letvice.</t>
  </si>
  <si>
    <t>Pretpostavka je da je iznad montažnog stropa sloj klasičnog žpukanog podlgeda stropa koji treba biti uračunat u ovu troškovničku stavku.</t>
  </si>
  <si>
    <t>Iz kamena ukloniti sve metalne elemente. Prosječna veličina rešetke je dimenzije 105x185cm.</t>
  </si>
  <si>
    <t>Iz kamena ukloniti sve metalne elemente. Prosječna veličina škura je dimenzije 105x185cm.</t>
  </si>
  <si>
    <t>Demontaža drvenih prozora i vrata zajedno s griljama na stavkama na kojima su izvedene.</t>
  </si>
  <si>
    <t>Uklanjanje postojećih zidnih keramičkih pločica sa zidova uključivo i žbuku do nosivog zida sa čišćenjem fuga kamenog zida.</t>
  </si>
  <si>
    <t>Stavka uključuje i prethodno čišćenje stijenki od svog raslinja, pijeska i zemlje te uklanjanje komada nevezanog morta i kamena.</t>
  </si>
  <si>
    <t>Slojevi se uklanjaju postupno sloj po sloj uz prisutnost odgovorne osobe a u slučaju potrebe za otkopavanje otkopava se u slojevima po 15cm.</t>
  </si>
  <si>
    <t>Uvid u stanje građevinskog otpada ustanovit će se prilikom obveznog obilaska gradilišta prije izrade ponude.</t>
  </si>
  <si>
    <t>Injektiranje se izvodi od rupe do rupe dok se cijela masa zida popuni bezcementnom masom za injektiranje.</t>
  </si>
  <si>
    <t>Nakon što je masa za injektiranje vezala pristupa se gravitacijskoj infuziji pomoću silikonske mikroemulzije za stvaranje kemijske barijere za podizanje kapilarne vlage ili jednakovrijedan proizvod.</t>
  </si>
  <si>
    <t>Na tako očišćene površine se nanosi dvokomponentni mort.</t>
  </si>
  <si>
    <t>Nakon vezanja pristupa se ljepljenju karbonskih tkanina  sustavom epoksidnih ljepila prema uputstvima proizvođača.</t>
  </si>
  <si>
    <t>Stavka uključuje nasipavanje podložnog sloja od prirodno granuliranog šljunka ili tucanika u sloju od 20cm, nabijanje do modula stišljivosti M=40 N/cm2,  nabijanje i fino planirane nivelete +/- 2cm.</t>
  </si>
  <si>
    <t>Ugradnja ekspandirajućeg morta u nadvoje novoprobijenih otvora.</t>
  </si>
  <si>
    <t>NAPOMENA: Stavka ne uključuje izvedbu prefabriciranih gazišta. Ona su predmet druge stavke.</t>
  </si>
  <si>
    <t>Obračun po komadu ugrađenog i izrađenog gazišta</t>
  </si>
  <si>
    <t>Gazište</t>
  </si>
  <si>
    <t>Gazišta i podesti stubišta izvedeni su izvedeba pojedinačno u limenoj vribriranoj oplati.</t>
  </si>
  <si>
    <t>Prosječna veličina grazišta je 120x35x17,5cm, a podest dimenzije 120x60x8cm</t>
  </si>
  <si>
    <t>Podest</t>
  </si>
  <si>
    <t>Iz prostorne rešetke se mjestimično spuštaju čelični profili D 139,7/8mm, u formi visulja preko kojih je ovješena kompletna komunikacijski hodnik.</t>
  </si>
  <si>
    <t>Natkriveni atrij ''oblači'' se u polikarbonat sa svih strana stoga potkonstrukcija se razlikuje na vertikalnom i na horizontalnom dijelu te se prilagođava odabranim završnim pločama polikarbonata.</t>
  </si>
  <si>
    <t xml:space="preserve">Unutar stavke uračunati i podne obloge (gornja prohodna) od čeličnog lima debljine 10mm koji se direktno vari na nosivu konstrukciju. </t>
  </si>
  <si>
    <t xml:space="preserve">Unutar stavke uračunati sidrenje spojnog mosta na pročelje Providurove palače i komunikacijsku zmiju, i podne obloge (gornja prohodna) od čeličnog lima debljine 10mm koji se direktno vari na nosivu konstrukciju. </t>
  </si>
  <si>
    <t xml:space="preserve">Unutar stavke uračunati sidrenje spojnog mosta na prethodno izvedenu AB gredu i komunikacijsku zmiju, i podne obloge (gornja prohodna) od čeličnog lima debljine 10mm koji se direktno vari na nosivu konstrukciju. </t>
  </si>
  <si>
    <t>POLIVALENTNA DVORANA, NOVO KROVIŠTE + KONZOLA TEHNIČKE PROSTORIJE</t>
  </si>
  <si>
    <t>Stavka uključuje premaz antikorozivnom zaštitom i protupožarnom bojom.</t>
  </si>
  <si>
    <t>Dobava i ugradba drvenih mijena na mjestima uklonjenih greda međukatnih konstrukcija i krovnih konstrukcija prosječne dužine 150cm.</t>
  </si>
  <si>
    <t>Zid za zatvaranje otvora s kamenom šembranom izvodi se uvučan za 5cm u odnosu na lice šembrane. Spojeve s bočnim plohama zida i sa nadvojem treba ispuniti adekvatnim mortom (ekspandirajući mort)</t>
  </si>
  <si>
    <t>Nuditi hidroizolacijski premaz tekućom hidroizolacijom na bazi cementa. Nanosi se po uputi proizvođača.</t>
  </si>
  <si>
    <t>Unutar stavke uračunati demontažu visulja, grednika, rogova, daščane oplate uključivo s kupom kanalicom kao završnim slojem.</t>
  </si>
  <si>
    <t>Obračun prema m² krovišta /tlocrtna projekcija/</t>
  </si>
  <si>
    <t>Jednostrešni krov ''erkera'' /vanjska komunikacijska prostorija na prvom katu/ - ravni drveni krov (pokrov pocinčanim limom)</t>
  </si>
  <si>
    <t>Pretpostavka slojeva krovne konsturkcije je: fert konstrukcija, beton za pad i hidroizolacija.</t>
  </si>
  <si>
    <t>Svi iskopi izvode se ručno u slojevima od 20cm. Ispod velikog atrija smještene su podzemne cisterne te je potrebno iskop izvodit uz nadzor lokalnog konzervatorskog ureda.</t>
  </si>
  <si>
    <t>Rušenje i demontaža kompletnog  drvenog krovišta na dijelovima Providurove palače.</t>
  </si>
  <si>
    <t>Pretpostavka slojeva međukatne konsturkcije na svim etažama je: parket, daščana oplata, grednici te završna stropna vapnena žbuka na drvenim letvicama.</t>
  </si>
  <si>
    <t>Uklanjanje postojećeg stubišta s kamenim gazištem na čeličnim traverzama.</t>
  </si>
  <si>
    <t>Uklanjanje postojećeg armiranobetnskog temelja u malom atriju Providurove palače.</t>
  </si>
  <si>
    <t xml:space="preserve">Obračun po m³ </t>
  </si>
  <si>
    <t>Dvokrilna vrata i dovratnici predmet su restauratorskih radova te unutar stavke uračunati pažljivu demontažu vratnih krila, zaštitu dovratnika na gradilištu, naznačenom lokacijom krila na poziciju na tlocrtu te predaja ovlaštenoj osobi za spomenutu restauraciju.</t>
  </si>
  <si>
    <t>Unutar stavke uračunati demontažu te naznačenu poziciju na tlocrtu i predaju ovlaštenoj osobi za restauraciju.</t>
  </si>
  <si>
    <t>Dvokrilni prozor, dimenzija 103x205</t>
  </si>
  <si>
    <t>dvokrilna vrata 122-129x195-240cm</t>
  </si>
  <si>
    <t>Demontaža vratnih krila - unutarnja dvokrilna vrata na prvom katu Providurove palače (u krugu prostorije sa štukaturama, dvokrilna vrata između prostorija) za potrebe restauracije.</t>
  </si>
  <si>
    <t>Predmet ove troškovničke stavke je demontaža a restauracija vratnih krila je predmet druge troškovničke stavke.</t>
  </si>
  <si>
    <t>Predmet ove troškovničke stavke je demontaža a restauracija vratnih/prozorskih krila je predmet druge troškovničke stavke.</t>
  </si>
  <si>
    <t>Dvokrilna vrata s lučnim nadsvjetlom, dimenzija 120x314</t>
  </si>
  <si>
    <t>Puna vrata, dimenzija 80x290</t>
  </si>
  <si>
    <t>Dvokrilna drvena vratna krila se demontiraju te predaju ovlaštenoj osobi za restauraciju, dovratnici se štite na adekvatan način od daljnjeg oštećenja tokom trajanja gradilišta.</t>
  </si>
  <si>
    <t>Dvokrilna vrata, dimenzija 260x362</t>
  </si>
  <si>
    <t>Demontaža glavnih drvenih masivnih vrata ugrađena u luku na ulazu Providurove palače.</t>
  </si>
  <si>
    <t>Dvokrilni ostakljeni prozori, dvokrilna drvena vrata s ostakljenje i nadsjetlom u luku i obična puna drvena vrata pažljivo se demontiraju. Demontiraju se samo vratna odnosno prozorska krila a dovratnici ostaju na gradilištu te ih je potrebno adekvatno zaštititi.</t>
  </si>
  <si>
    <t>NAPOMENA: Ako stavka na gradilištu ima grilje ili bilo kakav dodatak na stolariji potrebno ga je evidentirati, fotografirati i predati zajedno s vratnim krilom.</t>
  </si>
  <si>
    <t>NAPOMENA: Lokacija budućeg temeljne ploče  je na mjestu postojećih vodenih cisterni pod površinom stoga iskopu pristupiti pažljivo i delikatno uz nadzor konzervatorskog ureda.</t>
  </si>
  <si>
    <t>Uklanjanje postojećih podova u prizemlju Providurove palače (otvoreni prostori - 2 atrija i ulazni prostor)</t>
  </si>
  <si>
    <t>Demontaža prozorskih metalnih dvokrilni škura s vanjske strane otvora ugrađene na kamenim šembranama.</t>
  </si>
  <si>
    <t>Nasipavanje prethodno iskopanog dijela hodnika sa stubištem.</t>
  </si>
  <si>
    <t>NAPOMENA: Prilikom izvedbe armiranobetonskog serklaža imati obzira na ugradnju čeličnih stopa za glavnu nosivu konstrukciju natkrivenog atrija. Dobava i izvedba čeličnih stopa je predmet druge troškovničke stavke.</t>
  </si>
  <si>
    <t xml:space="preserve">Komunikacijski hodnik i natkriveni atrij su jedna funkcionalna konstrukcijska cijelina (sve vidljivo u grafičkom prilogu - presjeci) te kao takvoj se treba pristupiti. </t>
  </si>
  <si>
    <t>Čelični profili odnosno rebra naktivenog atrija i komunikacijskog hodnika izvode se od HEB 220 profila, izuzev pojedinih pozicija (naznačene u grafičkom prilogu) kada se zbog raspona i opterečenja koriste HEM 220 profil.</t>
  </si>
  <si>
    <t>Donji pojas komunikacijskog hodnika izvesti od HEB 220 profila i ispunom od kvadratnih čeličnih profila 100x100x5mm.</t>
  </si>
  <si>
    <t>Gornji pojas komunikacijskog hodnika izvesti od kvadratnih čeličnih profila 100x100x5mm.</t>
  </si>
  <si>
    <t>Natkriveni atrij ''oblači'' se pločama polikarbonata sa svih strana stoga potkonstrukcija se razlikuje na vertikalnom i na horizontalnom dijelu te se prilagođava odabranim završnim pločama polikarbonata.</t>
  </si>
  <si>
    <t>Dobava, izrada i montaža završnih dijelova stabilizacijeske rešetke koja je dijelomično izvedena u prvoj fazi izgradenje (Kneževa palača).</t>
  </si>
  <si>
    <t>NAPOMENA: Zbog pretpostavke da postojeća drvena građa nije u potpunosti zdrava niti u dovoljnoj količini, potrebna je nabava novih drvenih greda/rogova za postavljanje sekundarne krovne konstrukcije.</t>
  </si>
  <si>
    <t>Masivne drvene grede demontirane unutar stavke (Demontaža međukatne konstrukcije) se ponovno ugrađuju na etažu ispod uz uvjet da je drvena građa zdrava i stabila.</t>
  </si>
  <si>
    <t>Pretpostavljena drvena građa je crnogorica II. Klasa a sprezanjem daščanom oplatom u 3 sloja (što nije predmet ove troškovničke stavke) bi se postignula potrebna stabilnost a sve je detaljno opisano u Projektu konstrukcije.</t>
  </si>
  <si>
    <t>Unutar stavke uračunati sve potrebne spojnice, sljubnice i pomoćni materijal te ugradnju nadzidnice. Sve detaljno opisano i definirano Projektom konstrukcije.</t>
  </si>
  <si>
    <t>Unutar stavke uračunati samo ugradbu (radi se od postojećoj drvenoj građi). Unutar stavke uračunata izvedba svih potrebnih spojeva i sljubnica te pomoćni materijal. Sve detaljno opisano i definirano Projektom konstrukcije.</t>
  </si>
  <si>
    <t>Unutar stavke uračunati sve potrebne predradnje, pripreme ležajeva i sve potrebno da se glavna drvena nosiva konstrukcija postavi po pravilima struke.  Sve detaljno opisano i definirano Projektom konstrukcije.</t>
  </si>
  <si>
    <t>Ojačanja i sanacija drvenih greda i njihova eventualna zamjena uvjetuje predradnje, izradu betosnke podloge i posteljice koja nije predmet ove troškovničke stavke.</t>
  </si>
  <si>
    <t>NAPOMENA: U pojedInim prostorijama postoji adekvatna i statički valjana dašćana oplata stoga ju je potrebno samo nadopuniti a u obračunu smanjiti cijelu te površine za trećinu. Ako se postavlja samo jedan novi sloj onda cijelu za tu površinu smanjiti za 2/3.</t>
  </si>
  <si>
    <t>Obračun prema m² - 3 sloja</t>
  </si>
  <si>
    <t>Obračun prema m² - 2 sloja</t>
  </si>
  <si>
    <t>Dobava i ugradnja slojeva toplinske izolacije unutar konstrukcije kosih krovova laganim pločama od mineralne vune.</t>
  </si>
  <si>
    <t>Pretpostavlja se da se postojeća konstrukcija sastoji od sljedećih slojeva: pokrov kupom kanalicom, drvene letve, ljepenka i daščana oplata.</t>
  </si>
  <si>
    <t>Demontaža postojećeg dijela krova već izvedene Kneževe palače je radi omogučavanja izvedbe ojačanja postojećeg kamenog zida u obliku armiranobetonskog serklaža, ugradnja čeličnih stopica te dovršetka stabilizacijske rešetke i njenog fiksiranja na nosivu konstrukciju natkrivenog atrija.</t>
  </si>
  <si>
    <t>Montaža i ugradnja pokrova dijela krovišta Kneževe palače nakon izvedenih svih potrebnih radnji zbog koji se spomenuti krov demontirao.</t>
  </si>
  <si>
    <t>OSTALI PROSTORI I POZICIJE U PROVIDUROVOJ PALAČI</t>
  </si>
  <si>
    <t>Privremena demontaža postojećeg dijela drvenog krovišta na trećem katu Providurove palače za potrebe ugradnje armiranobetonskog serklaža kao jedna od triju točaka oslanjanja glavne prostorne rešetke.</t>
  </si>
  <si>
    <t>Unutar stavke nije uračunata izvedba armiranobetonskog serklaža.</t>
  </si>
  <si>
    <t xml:space="preserve">Obračun prema m² demontiranom i ponovno montiranom drvenom krovu </t>
  </si>
  <si>
    <t>Rekonstrukcija vanjskih ulaznih punih dvokrilnih vrata na glavnom ulazu Providurove palače ugrađena uz kamenu šembranu.</t>
  </si>
  <si>
    <t>Restauracija punih jednokrilni vrata na prvom katu Providurove palače.</t>
  </si>
  <si>
    <t>Restauracija unutarnjih dvokrilnih ostakljenih prozora na prvom katu Providurove palače.</t>
  </si>
  <si>
    <t>Obračun po komadu - krpanje</t>
  </si>
  <si>
    <t>Izvedba novog stubišta u prizemlju koje se sastoji od tri kamene stube postavljene na prethodno izvedenu podlogu koja nije predmet ove troškovničke stavke.</t>
  </si>
  <si>
    <t>Obračun po komadu izvedenih stuba</t>
  </si>
  <si>
    <t>Unutar stavke uračunati:</t>
  </si>
  <si>
    <t>Unutarnje žbukanje (uključene radnje: 1, 2 i 3) - završna gruba žbuka</t>
  </si>
  <si>
    <t>Unutarnje žbukanje (uključene radnje: 1, 2, 3 i 4) - završna fina žbuka</t>
  </si>
  <si>
    <t xml:space="preserve">Premazivanje stropova u kojima su već izvedene štukature i restauratorski radovi protupožarnim premazom. Proizvod mora zadovoljiti protupožarnost F60. </t>
  </si>
  <si>
    <t>Dobava i izvedba elastične podne obloge od sintetičkog kaučuka u Providurovoj palači.</t>
  </si>
  <si>
    <t>Nove drvene grede II. klase četinara, dimenzije presjeka 14x16xcm, dužine do 5,0 m, ugrađuju se na podložne profile koji su prethodno ugrađeni zajedno s čeličnim nosačem.</t>
  </si>
  <si>
    <t>drvene grede 14x16cm, dužina 5,0m</t>
  </si>
  <si>
    <t>Čelično montažno stubište izvedeno je zbog potrebe evakuacije te je privremeno rješenje dok se ne završe radovi na Providurovoj palači. Stubištem se savladava visinska razlika od 4,50 m, stubište nošeno na dvije tetive oslonjene na konzole koje nose gazne plohe izvedene od industrijskog čeličnog poda.</t>
  </si>
  <si>
    <t>Izvedba podloge na prethodno izvedenu hidroizolaciju betonskog okna dizala.</t>
  </si>
  <si>
    <t xml:space="preserve">Podlogu izliti od betona C 25/30, debljine d=5 cm. </t>
  </si>
  <si>
    <t>Uključiti svu potrebnu oplatu. Razred tlačne čvrstoće i uvjeti spravljanja prema statičkom proračunu odnosno Projektu konstrukcije.</t>
  </si>
  <si>
    <t>Izvedba podloge na prethodno izvedenu hidroizolaciju betonske podloge.</t>
  </si>
  <si>
    <t>Unutar stavke uračunati i izvedbu armiranobetonske grede koja nosi ploču drugog kata te povezuje ojačanja obodnih kamenih zidova u obliku armiranobetonskih serklaža.</t>
  </si>
  <si>
    <t xml:space="preserve">Stavka uključuje izvedbu armirano betonskih zidova, nosivih podesta stubišta i međukatnih armirano betonskih ploča prvog i drugog kata. </t>
  </si>
  <si>
    <t>Izvedba betonske podloge u formi zaštitnog sloja hidroizolacije u debljini od 5cm ispod okna dizala.</t>
  </si>
  <si>
    <t>NAPOMENA: Stavka uključuje izradu dokumentacije, analizu i uzimanje mjera za naknadno sastavljanje kalupa i rekonstrukciju vijenaca.</t>
  </si>
  <si>
    <t>Rušenju pristupiti pažljivo uz prisutstvo nadzornog inženjera ta konstrukciju.</t>
  </si>
  <si>
    <t>Karakteristični vijenac je u debljini kamenog zida  40-55cm potrebno je demontirati u visini 40-50cm, uz prisutnost nadzornog inženjera za konstrukciju.</t>
  </si>
  <si>
    <t>U grafičkim prilozima, koji su sastavni dijelovi ovog troškovnika, naznačene su pozicije rušenja vijenca.</t>
  </si>
  <si>
    <t xml:space="preserve">Instalacijski kanal se izvodi iz armiranog betona na prethodno izveden i postavljen sloj prirodno granuliranog šljunka ili tucanika. </t>
  </si>
  <si>
    <t>Kanal svijetlog presjeka 120x60cm za smještaj ventilacijskih kanala i drugih instalacija.</t>
  </si>
  <si>
    <t>Unutar stavke uračunati i izradu poklopca izveden od armiranog betona u debljini od 10cm s odgovarajućom armaturom.</t>
  </si>
  <si>
    <t>Obračun prema m'  izvedenog kanala</t>
  </si>
  <si>
    <t>Nabava i ugradnja betona za izvedbu armirano betonskog horizontalnog serklaža ispod krovišta Kneževe palače (prema centralnom halu) u limenoj oplati.</t>
  </si>
  <si>
    <t>NAPOMENA: Stavka uključuje preuzimanje prethodno izvedene foto dokumentacije, analize, presjek vijenca i sve potrebne informacije kako bi se na adekvatan način mogao izraditi kalup u limenoj oplati i rekonstruirati vijenac Kneževe palače (cca +9, 10m).</t>
  </si>
  <si>
    <t>Serklaž se izvodi po cijeloj dužini pročelja Kneževe palače prema centralnom atriju koji se natkriva, a približne dužine je 22,5m, izvodi se u visini 40-55cm ovisno o visini postojećeg vijenca te statičkom proračunu.</t>
  </si>
  <si>
    <t>Serklaž se izvodi po dužini novog drvenog krovišta s obje duže strane prostora, a približne dužine je 14,00 m, izvodi se u visini 40-55cm ovisno o visini postojećeg vijenca te statičkom proračunu.</t>
  </si>
  <si>
    <t>NAPOMENA: Stavka uključuje preuzimanje prethodno izvedene foto dokumentacije, analize, presjek vijenca i sve potrebne informacije kako bi se na adekvatan način mogao izraditi kalup u limenoj oplati i rekonstruirali vijenci Providurove palače.</t>
  </si>
  <si>
    <t>Unutar stavke uračunati izvedbu podložnih profila za naknadnu ugradnju novih drvenih greda koje nisu predmet ove troškovničke stavke ali je potrebno izvesti sve predranje. Sve izvesti prema detalju i opisu u Projektu konstrukcije.</t>
  </si>
  <si>
    <t>Obračun prema m² izvedene površine.</t>
  </si>
  <si>
    <t>Svi armirano betonski elementi izvode se betonom razreda tlačne čvrstoće C 25/30, te su armirani armaturnim šipkama i armaturnim mrežama kvalitete čelika B 500 B ili kako je već opisano u statičkom proračunu odnosno Projektu konstrukcije.</t>
  </si>
  <si>
    <t>Unutar stavke uračunati i izvedbu svih spregova i dodatnih ukruta koje su definirane Projektom konstrukcije.</t>
  </si>
  <si>
    <t>Prostorna rešetka u gornjem pojasu po dužini ima čelični profil 220x200x8mm a u donjem pojasu je HEB 220. Gornji i donji pojas međusobno su povezani kvadratnim čeličnom profilima 150x150x6,3mm. Sve vidljivo u Projektu konstrukcije.</t>
  </si>
  <si>
    <t>Gornji i donji pojas međusobno su povezani kvadratnim čeličnom profilima 150x150x6,3mm ili 160x160x10mm ovisno o poziciji a sve vidljivo u Projektu konstrukcije.</t>
  </si>
  <si>
    <t xml:space="preserve">Na horizontalnom dijelu potkonstrukcija se oslanja na prethodno izvedenu glavnu konstrukciju - rebra. Formiraju se okviri izvedeni iz čeličnih profila 60x60x4mm na koje se postavlja čelični profil 60x100x4mm s kojima se postiže potreban nagib. </t>
  </si>
  <si>
    <t>Unutar stavke uračunati spregove, zatege i sve dodatne elemente s kojima se sustav potkonstrukcije spaja i pridržava na izvedenu glavnu konstrukciju.</t>
  </si>
  <si>
    <t xml:space="preserve">Glavna nosiva konstrukcija novog krovišta izvodi se iz čeličnih profila. Grebenovi, podrožnice i stupovi se izvode od HEB 300 profila. </t>
  </si>
  <si>
    <t>Zbog prodora pristupnog jednokrakog stubišta, podna konstrukcija grede ima izvdenu mjenu (od čeličnog profila) radi formiranja prodroa za pristupno stubište. Stubište nije predmet ove troškovničke stavke.</t>
  </si>
  <si>
    <t>Funckija IPE 120 profila je pridržavanje staklene fasade komunikacijskog hodnika (zmije) te pridržavanje trapeznog lima (koji nije predmet ove troškovničke stavke).</t>
  </si>
  <si>
    <t>daščana oplata</t>
  </si>
  <si>
    <t>Untuar stavke uračunati izvedbu daščane oplate drvenih rogova a sve je detaljno opisani u Projektu konstrukcije.</t>
  </si>
  <si>
    <t>rogovi 16x20cm/ dužina 7,0m</t>
  </si>
  <si>
    <t>Grede s dimenzijom presjeka 10x16cm, dužine do 5,5m</t>
  </si>
  <si>
    <t>drvene grede 10x16cm, dužina 5,5m</t>
  </si>
  <si>
    <t>Drvene grede dimenzija 10x16cm, u formi sekundarne konstrukcije postavljene na prehodno postavljenu bitumensku hidroizolacijsku foliju na kosoj armiranobetonskoj ploči.</t>
  </si>
  <si>
    <t>drvene grede 14x16cm, dužina 5,00m</t>
  </si>
  <si>
    <t>Visina podgleda spuštenog stropa ovisi o namjeni prostora ali u pravilu je minimalno spušten u odnosu na drvenu međukatnu konstrukciju koju štiti. Pri izradi držati se smjernica i uputa proizvođača. Kvaliteta završne obrade spoja i površine Q2.</t>
  </si>
  <si>
    <t>Hidroizolaciju izvesti kontinuirano preko kosih ploča stubišta u svim prostorijama prizemlja neovisno o denivelacijama u podu. Hidroizolaciju dignuti u prosjeku 30 cm bočno uz zidove.</t>
  </si>
  <si>
    <t xml:space="preserve">ekstrudirani polistiren EPS 200 30kg/m3, debljine 6,00 cm </t>
  </si>
  <si>
    <t>Izvedba toplinske izolacije poda prizemlja iznad tla u Providurovoj palači.</t>
  </si>
  <si>
    <t>Izvedba hidroizolacije svih sanitarija Providurove palače.</t>
  </si>
  <si>
    <t>Izvedba horizontalne hidroizolacije podnih površina prizemlja i atrija Providurove palače. Izvodi se preko prethodno izvedene betonske podloge, a sastoji se od:</t>
  </si>
  <si>
    <t>NAPOMENA: Unutar stavke nije uključena izrada daščane oplate s donje strane jer na mjestima gdje se ugrađuje spomenuta toplinska izolacija postavljaju se vatrootporne ploče koje su predmet druge troškovničke stavke.</t>
  </si>
  <si>
    <t>2.1.20.</t>
  </si>
  <si>
    <t>2.1.21.</t>
  </si>
  <si>
    <t>paropropusna-vodonepropusna folija (1000kg/m3), debljina 0,02 cm</t>
  </si>
  <si>
    <t>Na prethodno izvedebu sekundarnu nosivu konstrukciju od drvenh greda/rogova te daščane oplate postavljaju se sljedeći slojevi:</t>
  </si>
  <si>
    <t>letve 5x8cm/3x5cm (750kg/m3), debljina 3-5cm</t>
  </si>
  <si>
    <t>kupa kanalica (1500kg/m3)</t>
  </si>
  <si>
    <t>Sve izvesti prema detalju i po praviima struke. Uskladiti radove s izvedbom limenih opšava, žljebova koji nisu predmet ove troškovničke stavke.</t>
  </si>
  <si>
    <t>Na prethodno izvedebu nosivu konstrukciju od drvenh greda/rogova te daščane oplate postavljaju se sljedeći slojevi:</t>
  </si>
  <si>
    <t>Dobava i ugradnja slojeva pokrova novog krovišta iznad evakuacijskog stubišta i dizala.</t>
  </si>
  <si>
    <t>Na prethodno izvedebu sekundarnu nosivu konstrukciju od drvenh greda/rogova postavljaju se sljedeći slojevi:</t>
  </si>
  <si>
    <t>letve 5x8cm (750kg/m3), debljina 5cm</t>
  </si>
  <si>
    <t>letve 3x5cm (750kg/m3), debljina 3cm</t>
  </si>
  <si>
    <t>mineralna vuna (50kg/m3), debljine 15cm /između rogova</t>
  </si>
  <si>
    <t>Ploče polikarbonata moraju imati UV zaštitu s vanjske strane.</t>
  </si>
  <si>
    <t>Torkretiranje usidriti u postojeći kameni zid na način koji je opisan u Projektu konstrukcije, koristi se armaturna mreža Q424 a sloj torkretiranja je povezan s horizontalnim armaturnim serklažima koji se nalaze na obodu u obliku vijenca.</t>
  </si>
  <si>
    <t>Unutar stavke uračunati sve potrebne spojnice, sljubnice i pomoćni materijal te ugradnju nadzidnice. Sve detaljno opisano i definirano Projektom konstrukcije. Untuar stavke uračunati izvedbu daščane oplate s gornje strane drvenih rogova.</t>
  </si>
  <si>
    <t>NAPOMENA: Unutar stavke uračunati i izvedbu svih potrebnih predradnji za naknadnu dobavu i ugradbu krovnog prozora za potrebe pristupa i servisiranja krova. Dobava i ugradba spomenutog prozora nije dio ove troškovničke stavke.</t>
  </si>
  <si>
    <t>Dobava i montaža protupožarnog revizijskog otvora zahtjev EI60  za protupožarni spušteni strop ili protupožarnu oblogu zida/šahta.</t>
  </si>
  <si>
    <t>Revizije imaju nevidljiv zatvarački mehanizam, te sigurnosnu kopču za sprječavanje naglog otvaranja. Pri ugradnji držati se smjernica i uputa proizvođača.</t>
  </si>
  <si>
    <t xml:space="preserve">Pri izradi držati se smjernica i uputa proizvođača. </t>
  </si>
  <si>
    <t>2.1.22.</t>
  </si>
  <si>
    <t>2.1.23.</t>
  </si>
  <si>
    <t>Komunikacijski hodnik u prostoru natkrivenog atrija ima staklenu fasadu te se nalazi samo s jedne strane, na granici s vanjskim prostorom i njena površina je cca 80m².</t>
  </si>
  <si>
    <t>Komunikacijski hodnik u nastavku, gdje prolazi kroz krovište Polivalentne dvorane se izvodi kao zatvoren prostor s jedne i druge strane (prostor pripada sektoru natkrivenog atrija) te staklena fasada ima površinu cca 160m².</t>
  </si>
  <si>
    <t>Unutar stavke nuditi čelični lim debljine 3mm i jednostruki odnosno dvostruki sloj OSB ploče 18mm. OSB ploče se se postavljaju na prethodno izvedenu nosivu čeličnu konsturkciju na koje se kao završni sloj stavlja čelični lim debljine 3mm.</t>
  </si>
  <si>
    <t>Na bočnim stranama, u visini do 40cm također se postavljaju svi slojevi kao i na podgledu no detalj mora biti usklađen s izvedbom i ugradnjom staklene ograde koja nije predmet ove troškovničke stavke.</t>
  </si>
  <si>
    <t>Nuditi čelični lim debljine 8mm. Lim se vari direktno na nosivu čeličnu konstrukciju samo s bočnih strana ili se između postavlja jednostruki ili dvostruki sloj OSB ploča. Ovisono o ponuđenom detalju i razradi radioničkog nacrta.</t>
  </si>
  <si>
    <t>Ograda u visini od cca 160cm: 110cm ograda od hodne linije a 50cm prekriva bočnu stranu glavnih nosivih čeličnih profila čija izvedba nije predmet ove troškovničke stavke.</t>
  </si>
  <si>
    <t xml:space="preserve">Izvedba ograde dvokrakog stubišta od potkonstrukcije iz čeličnih profila 80x60x4mm s kojima se formira nosivi roštilj fiksiran na glavnu nosivu tetivu stubišta. </t>
  </si>
  <si>
    <t>NAPOMENA: Unutar stavke uračunati mogućnost izrade revizija i drugih otvora koji se pojavljuju u obliku rasvjetnih tijela, rashladnih uređanja, uređaja grijanja i hlađenja, evakuacijskih signala i drugih stvari koji su vidljivi u ostalim projektima.</t>
  </si>
  <si>
    <t>Tetive se izvode od čeličnih 200x120x6,3mm profila, sekundarna konstrukcija je iz 100x100x4mm profila a potrebni spregovi od 80x80x5mm profila - sve vidljivo i detaljno opisano u Projektu konstrukcije.</t>
  </si>
  <si>
    <t xml:space="preserve">Unutar stavke uračunati izradu podkonstrukcije, završnog kompozitnog panela te jednostruki ili dvostruki sloj OSB ploča koji se nalazi između podkonstrukcije i završnog lima. </t>
  </si>
  <si>
    <t>Obračun prema m² izvedenog podgleda /OSB ploča + kompozitni panel</t>
  </si>
  <si>
    <t>podkonstrukcija od čeličnih profila 40x40x4mm</t>
  </si>
  <si>
    <t>NAPOMENA: Zbog potrebe smještaja strojarskih  instalacija ispod komunikacijskog hodnika (Zmija 1) podgled od lima potrebno je postaviti na podkonstrukciju kako bi se formirao zračni prostor (cca 45cm) za smještaj svih kanala i jedinica.</t>
  </si>
  <si>
    <t xml:space="preserve">Unutar stavke uračunati postavljanje završnog kompozitnog panela te jednostruki ili dvostruki sloj OSB ploča koji je kao podloga završnog lima. </t>
  </si>
  <si>
    <t>Izvedba ograde komunikacijskog hodnika (Zmija 1) od potkonstrukcije iz čeličnih profila 80x60x4mm s kojima se formira nosivi roštilj fiksiran na prethodno izvedenu nosivu konstrukciju komunikacijskog hodnika.</t>
  </si>
  <si>
    <t>S vanjske strane na podkonstrukciju se postavlja čelični lim debljine 5mm (ukupne visine cca 185 cm) koji se razvija do visine 110cm od završne kote hodnika a s donje strane u visini od 75cm prelazi preko glavne nosive konstrukcije.</t>
  </si>
  <si>
    <t>S vanjske strane na podkonstrukciju se postavlja čelični lim debljine 5mm koji se razvija do visine 110cm od završne kote stube dok s donje strane prelazi preko glavne nosive tetive. Ukupna visina ograde je 145cm.</t>
  </si>
  <si>
    <t>Rukohvat se s jedne strane svakih 100cm preko Ø12mm profila navaruje na ogradu a s druge strane rukohvat od istog profila (Ø42,4/3mm) preko Ø12mm profila zajednos s pripadajućom rozetom fiksira na armirano betonske zidove.</t>
  </si>
  <si>
    <t xml:space="preserve">Duž obje strane stubišta ugraditi rukohvat od čeličnih cijevi Ø42,4/3mm. Rukohvat se s jedne strane svakih 100cm preko Ø12mm profila navaruje na ogradu. </t>
  </si>
  <si>
    <t>Ukupna visina ograde je cca 135cm (110cm od gazišta). Ograda je uz prihvačanje na krakove ovješena od čelične profile Ø25mm koji su ovješeni od novoizvedeno armiranobetonsko krovište.</t>
  </si>
  <si>
    <t>Ograda se izvodi od čeličnog lima debljine 5mm. Uzdužno uz krakove se postavlja čelični profil 30x30x3mm preko kojeg se ograda prihvača za krakove.</t>
  </si>
  <si>
    <t>S jedne strane stubišta ugraditi rukohvat od čeličnih cijevi Ø42,4/3mm. Rukohvat se s jedne strane svakih 100cm preko Ø12mm profila navaruje na ogradu (ili preko rozeta na armiranobetonski/kameni zid) - ovisno o detalju.</t>
  </si>
  <si>
    <t>Obračun po m' izvedenog rukohvata</t>
  </si>
  <si>
    <t>Stavka uključuje izradu rukohvata od vruće cinčanog čeličnog profila Ø 40mm, debljina stijenke 3-4mm. Ograda kontinuirano prati nagib stubišta a svakih 100cm preko Ø12mm profila i rozete fiksira na kameni zid.</t>
  </si>
  <si>
    <t xml:space="preserve">Obračun prema m' izvedenog rukohvata </t>
  </si>
  <si>
    <t>Obračun prema m² izvedene ograde</t>
  </si>
  <si>
    <t>Unutar stavke uračunati izradu gazišta, pogleda stubišta u obliku ograde i rukohvata.</t>
  </si>
  <si>
    <t>Stubište se sastoji od 14 gazišta izrađeno od čeličnog lima debljine 10mm. Svako gazište je L oblika, 800x90x10mm. Širina gazišta je 25cm. S kraćom stronom L oblika svako gazište je fiksirano na postojeći kameni zid.</t>
  </si>
  <si>
    <t>Na čeličnu plohu (ogradu) debljine 10mm se svako gazište vari (sve prema statičkom proračunu odnosno Projektu konstrukcije). Ploha s donje strane prati razvijanje gazišta po vertikali.</t>
  </si>
  <si>
    <t>Obračun prema m² izvedene ograde i gazišta</t>
  </si>
  <si>
    <t>S druge strane izvodi se pogled (ograda) stubišta u jednoj plohi čeličnog lima debljine 10mm koji zatvara stubište te je fiksiran na prethodno izvedenu glavnu nosivu čeličnu konstrukciju galerije u 1.13 Polivalentnoj dvorani. Ploha se nastavlja kao ograda do visine 110cm iznad gotovog poda galerijskog prostora.</t>
  </si>
  <si>
    <t>Izo stakla su u izvedbi sadneom komorom. Debljina stakla je različita: IZO staklo  4x16x4 i IZO staklo 4x18x8.</t>
  </si>
  <si>
    <t>Stakla se ugrađuju u drvene okvire, barem jedno staklo se ugrađuje pod vertikalnim kutem cca 5 stupnjeva. Spoj dvaju drvenih okvira izvesti elastično postavljanjem gumene brtvene trake.</t>
  </si>
  <si>
    <t>Prije zatvaranja, stranice drvenih okvira unutar zračnog prostora između stakla obraditi mekanim zvukoupojnim materijalom, npr. Piramidalna spužva ili dblji tepison.</t>
  </si>
  <si>
    <t>Prozor se ugrađuje u pregradni zid tipa W115 ukupne debljine 25cm. Veličina građevinskog otvora je 135x100cm.</t>
  </si>
  <si>
    <t>Vrata se ugrađuju u pregradni zid ukupne debljine 25 cm, a krilo se otvara neovisno prema unutra  u svaku prostoriju (režija, studio).</t>
  </si>
  <si>
    <t>Vrata su opremljena sa potrebnim okvirima, kompletom kvaka - inox i hidrauličkim zatvaračem. Veličina građevinskog otvora 90x210cm.</t>
  </si>
  <si>
    <t xml:space="preserve">Izrada, dobava i montaža vanjskih čeličnih dvokrilnih vrata  ugrađenih u otvor s lučnim otvorom. </t>
  </si>
  <si>
    <t>Dvokrilna vrata svijetog otvora 160x210. Vrata kao i ostatak lučnog otvora izvesti od aluminijske rešetke jer se preko njih kompleno ventilira prostor agregata.</t>
  </si>
  <si>
    <t xml:space="preserve">Vrata se sastoje od dvokrilnih zaokretnog krila izrađen od čeličnih profila. Krilo je poravnato sa dovratnikom u zatvorenom položaju. </t>
  </si>
  <si>
    <t>Izrada, dobava i montaža čeličnih unutarnjih dvokrilnih ostakljenih protupožarnih vrata prema normi E-S 30-C</t>
  </si>
  <si>
    <t>Vrata se sastoje od dvokrilnih zaokretnih krila izrađen od čeličnih profila. Krila je poravnata sa dovratnikom u zatvorenom položaju. Dovratnici se ugrađuju na glavne nosive stupove prostorne rešetke.</t>
  </si>
  <si>
    <t>Unutar stavke uračunati izvedbu svih detalja oko spomenutih stupova, te zatvaranje fiksnim vatrootpornim staklom između strukturalne fasade i glavnog nosivog stupa.</t>
  </si>
  <si>
    <t>NAPOMENA: Prema Elaboratu zaštite od požara vrata su u stalnom otvorenom položaju uz mogućnost automatskog zatvaranju u slučaju požara.</t>
  </si>
  <si>
    <t>NAPOMENA: Prema Elaboratu zaštite od požara vrata moraju imati mogućnost fiksiranja u otvorenom položaju za potrebe dovoda zraka za odimljvanje stubišta.</t>
  </si>
  <si>
    <t>NAPOMENA: Prema Elaboratu zaštite od požara vrata se moraju automatski otvarati kad i kupole za odimljvanje atrija.</t>
  </si>
  <si>
    <t>Rešetka je izvedena od čeličnih profila 60x60x4mm, formriajući slobodna polja cca 110x115 cm (9 polja) koja su ovješena na tri mjesta od stropnu konstrukciju. Spoj vješanja detaljno je prikazan i opisan u Projektu konstrukcije.</t>
  </si>
  <si>
    <t>Sekundarna konstrukcija koja svako polje dijeli na tri manja je izvedena iz aluminijskih profila 40x40x3 mm s ugrađenim tipskim nosačima monitora.</t>
  </si>
  <si>
    <t>Ugradnja otvora za odimljavanje dimenzije 78x98 koje mora biti spojeno na sustav vatrodojave.</t>
  </si>
  <si>
    <t>Ugradnja otvora za odimljavanje dimenzije 120x120 koje mora biti spojeno na sustav vatrodojave.</t>
  </si>
  <si>
    <t>Dobava i ugradnja tipskih krovnih prozora za potrebe pristupa krovnim površinama i njihovim servisiranjima.</t>
  </si>
  <si>
    <t xml:space="preserve">Prozor dimenzija 55x85 cm, sa zaokretnim krilom ugrađuju se na drvenom krovištu između drvenih rogova i greda. </t>
  </si>
  <si>
    <t>Ugradnja otvora za odimljavanje dimenzije 80x80 koje mora biti spojeno na sustav vatrodojave.</t>
  </si>
  <si>
    <t>Ograda se izvodi od dvostrukog kaljenog stakla debljine 10mm (ukupna debljina 20mm) izvedeno u komadu u visini 110cm od gotovog poda.</t>
  </si>
  <si>
    <t>Staklena polja međusobno su povezana fugom od silikona.</t>
  </si>
  <si>
    <t>Obračun po m' ugrađene ograde</t>
  </si>
  <si>
    <t>Unutar stavke uračunati i završnu oblogu izvedenu od perforiranog aluminijskog lima Rv 5-8 d=1,5mm koja se ugrađuje sa stražnje strane (površina 20 m²).</t>
  </si>
  <si>
    <t>Izvedba samonivelirajuće podne gletmase na prethodno postavljenom podnom sustavu (suhi estrih) međukatnih konstrukcija kompletnog preparatorskog odjela.</t>
  </si>
  <si>
    <t>Dobava i izvedba samoizravnavajućeg paropropusnog podnog epoksidnog sistema u prostorijama preparatorskog odjela.</t>
  </si>
  <si>
    <t>Dobava materijala i izvedba epoksidnog naliča zidova u prostorijama preparatorskog odjela.</t>
  </si>
  <si>
    <t>Podna obloga mora biti pogodna za recikliranje u potpunosti.</t>
  </si>
  <si>
    <t>2.1.24.</t>
  </si>
  <si>
    <t>Dobava materijala za izradu i montažu pregradnog zida s dvostrukom metalnom potkonstrukcijom iz CW i UW profila 75mm, minimalna zvučna zaštita je Rw= 60dB.</t>
  </si>
  <si>
    <t>Zid se izvodi iz 6 ploča (2+2+2) sa dva izolacijska sloja i zračnim prostorom. Zid je visine do 3,5m. Ukupna debljina zida je 25cm a razmak između pocinčane potkonsturkcije 62,5cm.</t>
  </si>
  <si>
    <t>Zid je obostrano obložen gips-kartonskim pločama debljine 2x12,5mm. Izolacijski slojevi od kaširane kamene vune gustoće min 90 kg/m³, debljine 8cm.</t>
  </si>
  <si>
    <t>Sve spojeve s podom, zidom i stropom izvesti elastičnom brtvenom trakom.</t>
  </si>
  <si>
    <t>2.1.25.</t>
  </si>
  <si>
    <t xml:space="preserve">Unutar stavke uračunati bandažiranje i zapunjavanje sljubnica, te sve potrebno do komletne gotovosti spremno za ličenje. </t>
  </si>
  <si>
    <t xml:space="preserve">Dobava materijala i montaža samostojeće zidne obloge na CW/UW profilima (75mm) od gipskartonskih ploča (akustične ploče, 2x12,5). Zid visine do 3,5m. </t>
  </si>
  <si>
    <t>NAPOMENA: U prednji zid režije predviđeno je ugrađivanje zvučnika unutar zidne obloge.</t>
  </si>
  <si>
    <t>Unutar stavke uračunati izradu radioničkog nacrta potkonstrukcije za montažu zvučnika, te predvidjeti ispunu prostora iza obloge kamenom vunom gustoće min 90 kg/m³.</t>
  </si>
  <si>
    <t xml:space="preserve">Sve spojeve ploča međusobno brtviti nepropusno kitom i trakom za spojeve. Posebno pažljivo obraditi spojeve s obodnom konstrukcijom, a u skladu s detaljima odabranog proizvođača. </t>
  </si>
  <si>
    <t>Sve površine potrebno je premazati impregnacijskim premazom.</t>
  </si>
  <si>
    <t>Dobava i montaža spuštenog stropa od dvostrukih gipskartonskih ploča (akustičnih ploča). Izolacijski sloj izvesti od kaširane kamene vune gustoće min 90 kg/m³, debljine 10cm.</t>
  </si>
  <si>
    <t>Unutar stavke uračunati sav potreban ovjes, pribor, spojna sredstva, uglovne profile na sudaru zidova i izrezivanje svih potrebnih otvora, bandažiranje i zapunjavanje sljubnica te gletanje pune površine ploča.</t>
  </si>
  <si>
    <t>Obračun prema m² izvedenog spuštenog stropa.</t>
  </si>
  <si>
    <t>Obračun prema m² izvedenog pregradnog zida</t>
  </si>
  <si>
    <t>Metalni kompozitni panel, debljine 7mm, se sastoji od dva sloja aluminijskog lima između kojih je jezgra (ispuna).</t>
  </si>
  <si>
    <t xml:space="preserve">Metalni kompozitni panel, debljine 7mm, se sastoji od dva sloja aluminijskog lima između kojih je jezgra (ispuna) i krovni aluminijski lim debljine 1mm. </t>
  </si>
  <si>
    <t>Podkonstrukcija se izvodi iz čeličnih profila 50x50x5mm s kojim je formiran rešetkasti konstruktivni volumen povezan s glavnim nosivim čeličnim profilima komunikacisjkog hodnika (Zmija 1).</t>
  </si>
  <si>
    <t>Podkonstrukcija se izvodi iz čeličnih profila 50x50x5mm s kojim je formiran rešetkasti konstruktivni volumen povezan s glavnim nosivim čeličnim profilima komunikacisjkog hodnika.</t>
  </si>
  <si>
    <t>Na izvedenu rešetku postavljaju se dva sloja OSB ploča na koje se postavlja završna obloga. Podgled iz komunikacijskog hodnika kao i bočne strane izvedene su iz kompozitnog panela a gornja strana iz aluminijskog lima.</t>
  </si>
  <si>
    <t>Čelični profili se postavljaju kao dodatna ojačanja na mjestima gdje se ugrađuju otvori (kupole) za odimljavanje (koje nisu predmet ove troškovničke stavke) ali potrebno je izvesti sve predratnje i pripreme.</t>
  </si>
  <si>
    <t>2xOSB ploča + kompozitni panel</t>
  </si>
  <si>
    <t>2xOSB ploča + aluminijski lim</t>
  </si>
  <si>
    <t>Obračun prema m² i kg ugrađenog čelika</t>
  </si>
  <si>
    <t>čelični profili 50x50x5mm</t>
  </si>
  <si>
    <t xml:space="preserve">Rušenje lakih pregradnih zidova prostora Agregata u prizemlju Providurove palače debljine do 15cm. Pretpostavlja se da je većina zidova zidana šupljom opekom. </t>
  </si>
  <si>
    <t>demontiranje postojećih prozora</t>
  </si>
  <si>
    <t>Uklanjanje i rušenje stropa prostora Agregata u prizemlju Providurove palače do nosive konstrukcije.</t>
  </si>
  <si>
    <t>Uklanjanje postojećeg poda prostora Agregata u prizemlju Providurove palače.</t>
  </si>
  <si>
    <t>Otucanje žbuke s unutarnjih zidova do nosive konstrukcije sa čišćenjem reški u slučaju da se radi o kamenom zidu prostora Agregata.</t>
  </si>
  <si>
    <t>Nasipavanje prethodno iskopanih zatvorenih prostora u prizemlju Providurove palače i sve atrije, zatvorene i otvorene prostore prizemlja i prostor agregata.</t>
  </si>
  <si>
    <t>Izrada armirane betonske podloge debljine 10 cm, preko tamponskog sloja na cijelom prizemlju Providurove palače što uključuje sve atrije, sve otvorene i zatvorene prostore prizemlja i prsotor agregata.</t>
  </si>
  <si>
    <t>Agregat</t>
  </si>
  <si>
    <t xml:space="preserve">Protupožarni spušteni strop stavlja se prostoru Agregata. </t>
  </si>
  <si>
    <t xml:space="preserve">Nabava i ugradnja betona za izvedbu armiranog betonskog temelja agregata. Izrađuju se dva međusobno neovisna temelja. </t>
  </si>
  <si>
    <t>Rušenje pregradnih zidova prizemlja, 1., 2. i 3. kata debljine 15-25cm. Pretpostavlja se da je većina zidova zidana punom opekom d= 12 cm, te obostrano ožbukana.</t>
  </si>
  <si>
    <t xml:space="preserve">Rušenje pojedinih dijelova nosivih zidova debljine 30 - 60 cm i proširivanje otvora. Pretpostavlja se da je većina zidova zidana kamenom te obostrano ožbukana. </t>
  </si>
  <si>
    <t>Pretpostavka slojeva međukatne konsturkcije je: parket, daščana oplata, grednici te završna stropna vapnena žbuka na drvenim letvicama a cijeli erker je oslonjen na čelične traverze koje je potrebno demontirati.</t>
  </si>
  <si>
    <t>Pretpostavka slojeva međukatne konsturkcije je: daščana oplata, horizontalni grednici te završna stropna vapnena žbuka na drvenim letvicama.</t>
  </si>
  <si>
    <t xml:space="preserve">Uklanjanje postojećih kamenih gazišta širine 100cm, broj stuba je 30 komadajednostrano oslonjena na čelične traverze a s druge strane su ugrađeni u kameni zid. Demontaža podesta. </t>
  </si>
  <si>
    <t>Temelj debljine 40cm smješten u prostoru malog atrija za privremeni smještaj strojarskih instalacija. Temelj je izveden na postojećem kamenom opločenju.</t>
  </si>
  <si>
    <t>Demontaža unutarnje stolarije (vratna i prozorska krila) na galeriji prvog kata Providurove palače za potrebe restauracije.</t>
  </si>
  <si>
    <t>Većina prozora i vrata su dvokrilna, sa jednostrukim ostakljenjem.</t>
  </si>
  <si>
    <t>Demontaža prozorske rešetke  ugrađene u otvor omeđen kamenim šembranama. Rešetke su fiskirane topljenim olovom.</t>
  </si>
  <si>
    <t>Rušenje dimnjaka (iznad krova) prosječne visine 2.5 m, tlocrtne veličine 50x50cm.</t>
  </si>
  <si>
    <t xml:space="preserve">Završnu oblogu potrebno je privremeno deponirati u dogovoru s konzervatorskim odjelom na gradilištu. Radove je potrebno izvesti pažljivo radi ponovne ugradbe. </t>
  </si>
  <si>
    <t>Demontaža vanjskog prilaznog hodnika na dijelu zajedno sa stubištem te iskop do 50cm što uključuje demontažu kamenog popločenja.</t>
  </si>
  <si>
    <t>Odvoz građevinskog otpada zatečenog u objektu i ostalog raznolikog otpada.</t>
  </si>
  <si>
    <t>Otucanje žbuke s vanjskih zidova Providurove palače sa čišćenjem reški u slučaju da se radi o kamenom zidu.</t>
  </si>
  <si>
    <t>Pristupa se bušenju rupa Ø 18 mm (rupe mogu biti i većeg promjera, ovisno o pakerima koji se koriste) u razini podnice do dubine 3/4 širine zida.</t>
  </si>
  <si>
    <t>Stolariju izraditi od ariša, obratiti pozornost na profilaciju, jednolične strukture i boje bez kvrga. Svi elementi na odgovarajući način završno obrađeni.</t>
  </si>
  <si>
    <t>Zakrpavanje rupa u ožbukanim zidovima nakon injektiranja za prekid kapilarne vlage.</t>
  </si>
  <si>
    <t>Rupe zapuniti površinski, do dubine 4-5cm, te površinu zagladiti i pripremiti za izvođenje sloja fine žbuke.</t>
  </si>
  <si>
    <t>NAPOMENA: U stavci računata dubina 1,0-1,5m. Prilikom izvedbe moguće su razlike u potrebnoj dubini iskopa koja će se moći odrediti tek na licu mjesta uz suglasnost nadzornog inženjera prilikom kontrole postojeće kamenog zida</t>
  </si>
  <si>
    <t>Iskop kanala presjeka 180x80 cm za smještaj instalacijskih cijevi.</t>
  </si>
  <si>
    <t>Gazišta i obloga podesta stubišta izvedeni su pojeidnačno u limenoj vibriranoj oplati.</t>
  </si>
  <si>
    <t>Prosječna veličina grazišta je 120x35x17,5cm, a podestne ploče su dimenzije 120x60x8cm</t>
  </si>
  <si>
    <t>Svi armirano betonski elementi izvode se betonom razreda tlačne čvrstoće C 25/30, s konstruktivnom armaturom kvalitete čelika B500B s dodatkom plastifikatora budući da se ne predviđa naknadna obrada već premazivanje epoksi premazom.</t>
  </si>
  <si>
    <t xml:space="preserve">Prefabrikati se ugrađuju u tanki sloj morta uz upotrebu inox ankera. </t>
  </si>
  <si>
    <t>Prosječna veličina grazišta je 110x35x17,5cm, a podest dimenzije 120x60x8cm</t>
  </si>
  <si>
    <t>Zidovi izvedeni u debljini od 15cm, podna ploća u debljini od 10cm te se formira kanal (kada) za postavljanje strojarskih instalacija (koji nisu predmet ove troškovničke stavke).</t>
  </si>
  <si>
    <t>Serklaž sidriti inox ankerima ili trnovima u postojeći kameni zid a sve prema statičkom proračunu odnosno Projektu konstrukcije. Ankeri su od rebraste REVAL armature Ø 20mm, dužine 55cm.</t>
  </si>
  <si>
    <t xml:space="preserve">Inox ankeri </t>
  </si>
  <si>
    <t>Serklaž sidriti ankerima ili trnovima u postojeći kameni zid a sve prema statičkom proračunu odnosno Projektu konstrukcije. Ankeri su od rebraste REVAL armature Ø 20mm, dužine 55cm.</t>
  </si>
  <si>
    <t>Torkretiranje izvesti na svim obodnim kamenim zidovima s unutarnje strane slojem debljine 6cm. Unutar stavke uračunati sav potreban materijal i rad, armaturne mrežice i drugi elementi koje su detaljno opisane i definirane Projektom konstrukcije.</t>
  </si>
  <si>
    <t xml:space="preserve">NAPOMENA: Zbog vibracija temelj mora biti dilatiran od okolnih podnih površina. </t>
  </si>
  <si>
    <t xml:space="preserve">Unutar stavke uračunati i izvedbu svih spregova i dodatnih ukruta koje su definirane i detaljno opisani Projektom konstrukcije. </t>
  </si>
  <si>
    <t>Unutar stavke uračunati spregove, zatege, kosnike (CFRHS 80x80x4mm) i sve dodatne elemente s kojima se sustav stabilizacije spaja i pridržava na izvedenu glavnu konstrukciju natkrivenog atrija.</t>
  </si>
  <si>
    <t xml:space="preserve">Površina uvećana za 15% kako bi se uzeli u obzir preklopi i sl. </t>
  </si>
  <si>
    <t xml:space="preserve">Iz prethodno izvedene glavne krovne čelične konstrukcije polivalentne dvorane (HEB 340) se spuštaju vješaljke koje se izvode iz D 88,9/4mm, preko kojih visi konzola (galerija). </t>
  </si>
  <si>
    <t>Nakon prethodne demontaže slojeva poda i stropa međukatnih konstrukcija do nosive drvene građe potrebno je svaku pojedinačnu gredu sanirati na naćin da se mehanički otklone sve zone koje su biološki rastočene.</t>
  </si>
  <si>
    <t xml:space="preserve">Nakon toga, površinu greda je potrebno očistiti čeličnim rotirajućim četkama a nakon toga dobro usisati industrijskim usisavačem. Tek nakon toga se nanosi zaštitno sredstvo. </t>
  </si>
  <si>
    <t xml:space="preserve">Premazivanje je dovoljno provesti kistovima u dva sloja. </t>
  </si>
  <si>
    <t>Obračun po m² tlortne površine prostorije uz pretpostavku da su grede na osovinskom razmaku 60-70cm.</t>
  </si>
  <si>
    <t>Drveni rogovi dimenzija 12x14cm u funkciji glavne nosive konstrukcije postavljaju se na nadzidnicu koja je postavljena na prethodno ojačan horizontalni armirano betonski serklaž. Dva roga se spajaju u sljemenu prema detalju koji je detaljno opisan i prikazan u Projektu konstrukcije.</t>
  </si>
  <si>
    <t>rogovi 12x14cm/ dužina 4,0m</t>
  </si>
  <si>
    <t>Rogovi II. Klasa četinara, dimenzije presjeka 12x14 cm. Rogovi ne premoste raspone veće od 4,0m.</t>
  </si>
  <si>
    <t>Nove drvene grede II. klase četinara, dimenzije presjeka 14x16xcm, dužine do 5,0 m.</t>
  </si>
  <si>
    <t>Nakon pregleda ustanovit će se točan broj dotrajalih greda koje je potrebno sanirati ili u potpunsti zamjeniti. O načinu sanacije i eventualnoj zamjeni odlučiti u suglasnosti s nadzornim inženjerem za konstrukciju.</t>
  </si>
  <si>
    <t>kamena vuna, 20,00cm</t>
  </si>
  <si>
    <t>Ugrađuju se sloj kamene vune d=20 cm(50 kg/m³) cm, te sloj paronepropusne folije d= 0,2mm ispod sloja toplinske izolacije.</t>
  </si>
  <si>
    <t>NAPOMENA: Potrebno je u što večoj mjeri zadržati i iskoristiti iste slojeve koji su prethodno dmeontirani. Pretpostavka je da će se prilikom demontaže 30% svog materijala trajno uništiti te će se trebati zamijeniti s novim.</t>
  </si>
  <si>
    <t>NAPOMENA: Potrebno je u što večoj mjeri zadržati i iskoristiti iste slojeve koji su prethodno demontirani. Pretpostavka je da će se prilikom demontaže 30% svog materijala trajno uništiti te će se trebati zamijeniti s novim.</t>
  </si>
  <si>
    <t xml:space="preserve"> - paropropusna-vodonepropusna folija (1000kg/m3), debljina 0,02 cm</t>
  </si>
  <si>
    <t xml:space="preserve"> - letve 5x8cm/3x5cm (750kg/m3), debljina 3-5cm</t>
  </si>
  <si>
    <t xml:space="preserve"> - kupa kanalica (1500kg/m3)</t>
  </si>
  <si>
    <t>Unutar stavke uračunati postavljanje prvih redova kupa kanalica u mort kao i sljemenjaka. Unutar stavke uračunati i premazivanje fungicidnim i insekticidnim premazom drvenih letvi.</t>
  </si>
  <si>
    <t>Obračun prema m² izvedene krovne površine</t>
  </si>
  <si>
    <t>Obračun prema m' ugrađenog sljemenjaka</t>
  </si>
  <si>
    <t>Dobava i montaža završnog pokrova natkrivenog atrija izveden od ploča polikarbonata (vanjski horizontalni dio natkrivenog atrija).</t>
  </si>
  <si>
    <t xml:space="preserve">Ploče su dimenzija cca 105x300 cm a debljina ploča je 2,5-3,0cm. Unutar stavke uračunati i dobavu svih aluminijskih spojnih i završnih profila. Tražene termičke  karakteristike polikarbonatnih ploča : U=1,4 W/m²K, g=0,33. </t>
  </si>
  <si>
    <t>Nagib radi prirodnog pada oborinskih voda. Između dvaju polja u nagibu izvesti kanalicu za oborisnku vodu. Kanalica je na mjestu glavnih nosivih čeličnih ''rebara''. Sve prema detalju.</t>
  </si>
  <si>
    <t>Dobava i montaža unutrašnjeg ''horizontalnog'' sloja natkrivenog atrija izveden od ploča polikarbonata - podgled. Izvodi se kao spušteni strop debljine 1cm.</t>
  </si>
  <si>
    <t>Dimenzija staklenog polja je 1400x3250mm, fiksirano na dvije strane (gore i dolje), težina 102 kg/m², debljina 57,52mm. Wks (Wind suction): -0.91 kN/m², Wkp (Wind pressure): 1,43 kN/m², Lk (Linear Load in 1200 mm): 1,0 kN/m.</t>
  </si>
  <si>
    <t>Dobava i montaža vanjskog ''vertikalnog'' sloja natkrivenog atrija izveden od ploča polikarbonata prema sistemu Termoclick, debljine 40mm.</t>
  </si>
  <si>
    <t>Ploče polikarbonata su širine cca 60cm, fiksiraju se na prethodno izvedenu potkonstrukciju bez vidljivih spojeva. Unutar stavke uračunati i dobavi svih spojnih, završnih profila. Moraju biti demontažne.</t>
  </si>
  <si>
    <t>600x600mm</t>
  </si>
  <si>
    <t>Unutar stavke uračunati izvedbu betoniranja ležaja čeličnih profila i svih potrebnih radnji prikazani i detaljno opisani u statičkom proračunu odnosno Projektu konstrukcije.</t>
  </si>
  <si>
    <t>Prikazana količina je aproksimativna, stvarnu količinu odrediti prema radioničkoj dokumentaciji nakon konačne precizne izmjere i statičkog pregleda gradilišta.</t>
  </si>
  <si>
    <t>Dobava i montaža čeličnih profila za nadvoje novoprobijenih otvora ili proširenje postojećih do raspona 120cm, za debljinu zidova do 40cm.</t>
  </si>
  <si>
    <t xml:space="preserve">Ugrađuju se čelični profili HEA 120 (x3), materijal S235. Pozicija, raspon i detalj nosača prema statičkom proračunu odnosno Projektu konstrukcije. </t>
  </si>
  <si>
    <t xml:space="preserve">Ugrađuju se čelični profili HEA 120 (x2), materijal S235. Pozicija, raspon i detalj nosača prema statičkom proračunu odnosno Projektu konstrukcije. </t>
  </si>
  <si>
    <t>Dobava i montaža čeličnih profila za nadvoje novoprobijenih otvora ili proširenje postojećih do raspona 120cm, za debljinu zidova od 40cm do 80 cm.</t>
  </si>
  <si>
    <t xml:space="preserve">Ugrađuju se čelični profili HEA 140 (x2), materijal S235. Pozicija, raspon i detalj nosača prema statičkom proračunu odnosno Projektu konstrukcije. </t>
  </si>
  <si>
    <t>Dobava i montaža čeličnih profila za nadvoje novoprobijenih otvora ili proširenje postojećih, raspona od 120cm do 180cm, za debljinu zida do 40cm.</t>
  </si>
  <si>
    <t>Dobava i montaža čeličnih profila za nadvoje novoprobijenih otvora ili proširenje postojećih, raspona od 120cm do 180cm, za debljinu zidova od 40cm do 80 cm.</t>
  </si>
  <si>
    <t>Profile je potrebno  na adekvatan način antikorozivno zaštititi premazom u dva sloja.</t>
  </si>
  <si>
    <t>Dobava i montaža čeličnih profila za nadvoje novoprobijenih otvora ili proširenje postojećih, raspona od 180cm do maksimalno 350cm, za debljinu zidova do 80cm.</t>
  </si>
  <si>
    <t xml:space="preserve">Ugrađuju se čelični profili HEA 260 (x3), materijal S235. Pozicija, raspon i detalj nosača prema statičkom proračunu odnosno Projektu konstrukcije. </t>
  </si>
  <si>
    <t>Unutar stavke uračunati izvedbu sidrenja pješačkog mosta na obodne zidove atrija Providurove i Kneževe palače. Sidrenje izvesti unutar već prethodno izvedene rupe u postojećem kamenom zidu. Unutar stavke uračunati izvedbu svih ankera i varova koji će glavnu nosivu konstrukciju mostova dovesti do gotovosti.</t>
  </si>
  <si>
    <t>Probijanje rupa izvoditi uz prisutnost nadzornog inženjera za konstrukciju.</t>
  </si>
  <si>
    <t>Rupe izvesti na postojećem kamenom zidu alatima koji ne izazivaju vibracije. Ušlicati pola širine zida ili minimalno 25 cm. Sve detaljno opisano i prikazano u statičkom proračunu odnosno Projektu konstrukcije.</t>
  </si>
  <si>
    <t xml:space="preserve">Unutar stavke uračunati izvedbu posteljice od mršavog betona (C12/15) debljine 5cm. Prije izvedbe postoljice dogovoriti i uskladititi gornju kotu s radioničkim nacrtom izrade čeličnih mostova. </t>
  </si>
  <si>
    <t>Obračun po komadu izvedene rupe</t>
  </si>
  <si>
    <t>Nosiva konstrukcija spojnih mostova čine dva IPE 450 profila na rasponu cca 13m koji su međusobno povezani HEA 160 profilima a ispuna je od kvadratnih čeličnih profila 80x80x5mm a sve je detaljno opisano i prikazano u statičkom proračunu odnosno Projektu konstrukcije.</t>
  </si>
  <si>
    <t>Stavka se sastoji od podkonstrukcije i bojanje čelične obloge obloge.</t>
  </si>
  <si>
    <t>Obloga se izvodi na svim špaletama otvora i izvesti ih jednodjelnim segmentim lima. Između potkonstrukcije i obloge postavlja se sloj gume od 1mm.</t>
  </si>
  <si>
    <t>Stavka se sastoji od podkonstrukcije i bojanog čeličnog lima.</t>
  </si>
  <si>
    <t>Dobava, izrada i ugradnja dvokrilna ostakljena dvostruk vrata s fiksnom staklenom stijenom iznad u luku.</t>
  </si>
  <si>
    <t>Dobava, izrada i ugradnja dvokrilna ostakljena dvostruka vrata s fiksnom staklenom stijenom iznad u luku.</t>
  </si>
  <si>
    <t>Šlicanje i probijanje rupa u postojećem kamenom zidu za ugradnju nosivih čeličnih profila. Čelični profili su kao ojačanje međukatnih konstrukcija ili nosive čelične grede spojnih mostova koje se ugrađuju unutar postojećeg kamenog zida.</t>
  </si>
  <si>
    <t>Obračun po komadu izvedene posteljice</t>
  </si>
  <si>
    <t>Za izvedbu rupa na postojećem kamenom zidu koristiti alate koji ne izazivaju vibracije. Ušlicati pola širine zida ili minimalno 25 cm. Sve detaljno opisano i prikazano u statičkom proračunu odnosno Projektu konstrukcije.</t>
  </si>
  <si>
    <t>Izvedba posteljice od mršavog betona za naknadno postavljanje i ugradnju drvenih greda međukatnih konstrukcija. Drvene grede u prosjeku dimenzije presjeka 14x16</t>
  </si>
  <si>
    <t>Kod podnih konstrukcija klase drva C18 a većih osnih razmaka potrebno je progustiti razmak uvođenjem novih drvenih greda istih dimenzija poprečnog presjeka i klase C24.</t>
  </si>
  <si>
    <t>Stavka uključuje premaz antikorozivnom zaštitom i protupožarnom bojom (60min).</t>
  </si>
  <si>
    <t>Grede se oslanjaju na postojeći kameni zid s jedne i druge strane. Položiti ih na sloj hidrizolacione ljepenke te ih dodatno izolirati protiv vlage.</t>
  </si>
  <si>
    <t>Grede se oslanjaju s jedne strane na postojeći kameni zid a s druge strane na prethodno ubačen čelični nosač (koji nije predmet ove troškonvičke stavke) ovisno o poziciji. Položiti ih na sloj hidrizolacione ljepenke te ih dodatno izolirati protiv vlage.</t>
  </si>
  <si>
    <t>Grede s dimenzijom presjeka 14x16cm a premoste raspon do 5,00m. Položiti ih na sloj hidrizolacione ljepenke te ih dodatno izolirati protiv vlage.</t>
  </si>
  <si>
    <t xml:space="preserve">Unutar stavke uračunati sve potrebne predradnje, pripreme ležajeva i sve potrebno da se glavna drvena nosiva konstrukcija postavi po pravilima struke.  Sve detaljno opisano i definirano Projektom konstrukcije. </t>
  </si>
  <si>
    <t>Oplata daskama, neblanjanim, spojenim na sudaru, debljine 24mm, od četinjače klasa C24 postavljana u 3 sloja a fiskiraju se vijcima.</t>
  </si>
  <si>
    <t>Rupe su prosječne dimenzije 40x30x50 (šxdxv).</t>
  </si>
  <si>
    <t>Novo krovište se izvodi kompletno iz drveta i izvodi se samo s rogovima i nadzidnicom. Sve detaljno opisano u Projektu konstrukcije. Untuar stavke uračunati izvedbu daščane oplate drvenih rogova.</t>
  </si>
  <si>
    <t xml:space="preserve">Unutar stavke uračunati sve potrebne spojnice, sljubnice i pomoćni materijal te ugradnju nadzidnice. Sve detaljno opisano i definirano Projektom konstrukcije. </t>
  </si>
  <si>
    <t>Slojevi se vraćaju u istom logikom kojom su skidani. Pokrov kupom kanalicom, drvene letve, ljepenka i daščana oplata.</t>
  </si>
  <si>
    <t>Unutar stavke uračunati ponovnu ugradnju odnosno vraćanje istog krova nakon izvedbe armiranobetonskog serklaža. Novi oblik i forma s obzirom na naslanjanje prostorne rešete prikazano je u Projektu konsturkcije i u detaljima.</t>
  </si>
  <si>
    <t>Završna obostrana obloga je iz gipskartonskih ploča DF H2 IR i ispunom od kamene vune debljine minimalno 100mm, i gustoće 30kg/m³.</t>
  </si>
  <si>
    <t>Završna obostrana obloga s vanjske strane je iz gipskartonskih ploča DF H2 IR a s unutarnje stranje je cementno vlaknasta ploča. Ispuna od mineralne vune debljine minimalno 60mm, i gustoće 30kg/m³.</t>
  </si>
  <si>
    <t>Završna obostrana obloga je iz gipskartonskih ploča DF H2 IR i ispunom od kamene vune debljine minimalno 60mm, i gustoće 30kg/m³.</t>
  </si>
  <si>
    <t>Završna obostrana obloga je iz gipskartonskih ploča, cementno vlaknasta ploča i ispunom od kamene vune debljine minimalno 60mm, i gustoće 30kg/m³.</t>
  </si>
  <si>
    <t>Završna obostrana obloga je iz gipskartonskih ploča DF H2 IR i ispunom od kamene vune debljine minimalno 75mm, i gustoće 30kg/m³.</t>
  </si>
  <si>
    <t>Protupožarni strop se postavlja u 2.09 i 3.04 Tehničkim prostorijama na drugom i trećem katu.</t>
  </si>
  <si>
    <t>Istegnuti aluminijski lim debljine 1,5mm, dimenzije panela 1000x2000mm.  s podkonstrukcijom izvedenom od profila 40x40x4mm koja formira roštilj 100x100cm i postavlja se na obodne zidove.</t>
  </si>
  <si>
    <t>Na stropu predvidjeti izvedbu završnog sloja od istegnutog lima preko ovjesa koji se fiksiraju na prethodno izveden požarni strop.</t>
  </si>
  <si>
    <t>Vrata su izvedena od istegnutog aluminijskog lima debljine 1,5mm, (dimenzija 100x196cm) s podkonstrukcijom izvedenom od profila 40x40x4mm.</t>
  </si>
  <si>
    <t>Izvedba na prethodno postavljenu podlogu od prirodno granuliranog šljunka ili tucanika. Temeljnje trake ispod AB zidova dimenzija (bxh) 100x80cm</t>
  </si>
  <si>
    <t xml:space="preserve">Stavka uključuje i prethodno čišćenje stijenki od svog raslinja, pijeska i zemlje te uklanjanje komada nevezanog morta i kamena. </t>
  </si>
  <si>
    <t>Unutar stavke uračunati i skidanje metalnih elemenata na fasadi: zaustavljača i distancera grilja, skidanja rasvjetnih tijela, ploča i svih drugih elemenata koji se mogu zateči na gradilištu.</t>
  </si>
  <si>
    <t>Kameno opločenje zatečeno na gradilištu je 33-40, slobodno.</t>
  </si>
  <si>
    <t>Obračun po komadu - demontiranje i ugradnja novih gazišta</t>
  </si>
  <si>
    <t>Detaljno čišćenje i krpanje postojećeg kamenog stubišta u Providurovoj palači. Uz moguću zamjenu 5% od ukupnog broja stuba a potrebno je prije demontaže i uklanjanja izradit šablonu profilacija za eventualnu zamjenu novih.</t>
  </si>
  <si>
    <t>Kamenu oblogu detektirati, eventualne pukotine ili nezdrave komade zakrpati. Kod ugradnje novih zamjenjenih ploha voditi računa na originalnost, boju te kvalitetu novog elementa.</t>
  </si>
  <si>
    <t>Ukoliko se pojavi potreba za demontažom, prije je potrebno izraditi fotodokumentaciju i numeraciju kamene obloge uz prisutnost nadzora.</t>
  </si>
  <si>
    <t>Nakon izrade podloge identično se ponavlja raster i šema polaganja kao i zadržava postojeća niveleta poda. Unutar stavke uračunati impregnaciju s donje strane svakog kamena.</t>
  </si>
  <si>
    <t>NAPOMENA: U prostorima gdje je kamen potrebno je prije demontaže izraditi fotodokumentaciju, raster i shemu postojećeg kamenog opločenja te ga predati nadzornom inženjeru.</t>
  </si>
  <si>
    <t>Pretpostavka je da će se 30% postojećeg kamenog oploćenja biti zdravo te da će se koristiti za naknadnu ugradnju stoga je potrebno kamen uz prisutnost konzervatorskog odjela skladištiti na adekvatan naćin.</t>
  </si>
  <si>
    <t>Na prethodno izveden cementni estrih postavlja se novo kameno opločenje (debljina 3cm) u suhi mort debljine 5cm. Ugrađeno opločenje je veličine 35 do 40cm, slobodno.</t>
  </si>
  <si>
    <t>NAPOMENA: Pretpostavka je da će 30% postojećeg kamenog oploćenja, koje je prethodno demontirano, biti zdravo i valjano stoga će se za tu površinu uračunati samo postavljanje i ugradnja, bez nabave.</t>
  </si>
  <si>
    <t>Postavljanje postojećeg kamenog oploćenja</t>
  </si>
  <si>
    <t>Postavljanje novog kamenog oploćenja</t>
  </si>
  <si>
    <t>Postavljanje novog i djelomično vraćanje postojećeg kamenog opločenja u malom atriju Providurove palače prema prethodno izvedenoj shemi postojećeg opločenja te u dogovoru s konzervatorskim uredom.</t>
  </si>
  <si>
    <t>Postavljanje novog i djelomično vraćanje postojećeg kamenog opločenja u velikom atriju Providurove palače prema prethodno izvedenoj shemi postojećeg opločenja te u dogovoru s konzervatorskim uredom.</t>
  </si>
  <si>
    <t>Obračun po m² postavljanja postojećeg i m² postavljanja novog kamenog oploćenja.</t>
  </si>
  <si>
    <t>Izvedba novih prilaznih kamenih stuba na glavnom ulazu Providurove palače.</t>
  </si>
  <si>
    <t>3 kamene stube visine 16cm, širina gazišta 29-30cm, širine 258cm, ugradnja na mjestu postojećih.</t>
  </si>
  <si>
    <t>S obzirom na demontiran i pažljivo skladištem materijal (završna obloga) uz prisutnost lokalnog konzervatorskog ureda, potrebno je isti ponovo ugraditi s drugačijim ritnom stubišta a sve prema projektu.</t>
  </si>
  <si>
    <t>Prilikom nabave novog kamena za nadopunu oštećenog, moraju se slijediti sastav i vrsta originalnog kamena. Pretpostavka je da će novo kameni elementi ćiniti 30% ukupne površine radova ove troškovničke stavke.</t>
  </si>
  <si>
    <t>Krpanje izvoditi umjetnim kamenom uz armiranje inox žicom.</t>
  </si>
  <si>
    <t>Obračun prema komadu kompletnog krpanja kamene šembrane</t>
  </si>
  <si>
    <t>Pažljivo krpanje manjih oštećenja na kamenim šembranama, sitne pukotine i slićna oštećenja na Providurovoj palači.</t>
  </si>
  <si>
    <t>Unutar stavke uračunati uklanjanje metalnih elemenata ugrađenih upotrebom lijevanog olova u kamene šembrane te krpanje minimalnih oštećenja uzrokovanih tim istim metalni melementima.</t>
  </si>
  <si>
    <t>Popravak većih oštećenja kamenih šembrana ugradnjom komada od istog kamena i iste površinske obrade kao postojeći kamen.</t>
  </si>
  <si>
    <t xml:space="preserve">Kompletna zamjena odnosno dobava i ugradnja novih kamenih šembrana na mjestu trajno oštećenih postojećih. </t>
  </si>
  <si>
    <t xml:space="preserve">Prosjećna velićina kamenih šembrana na cijelom objektu je 16x18cm a stvarna veličina i dubina pojedinih elemenata utvrdit će se na licu mjesta. </t>
  </si>
  <si>
    <t>Unutar stavke uračunati i ugradbu kamenih dekorativnih ograda u slučaju da postojeća sadrži istu.</t>
  </si>
  <si>
    <t>Obračun prema ugrađenom kamenom elementu</t>
  </si>
  <si>
    <t>Kameni element dužine do 140cm</t>
  </si>
  <si>
    <t>Kameni element dužine od 140 do 200cm</t>
  </si>
  <si>
    <t>Čiščenje i krpanje postojećih kamenih šembrana, kamenog zidnog popločenja na uokvirenog glavnog lučnog ulaza, kamene ograde na prvom i drugom katu te kamenih lučnih nadvoja nad prozorima.</t>
  </si>
  <si>
    <t xml:space="preserve">Čišćenje i krpanje kamenog zidnog popločenja </t>
  </si>
  <si>
    <t>Čišćenje i krpanje kamenih šembrana</t>
  </si>
  <si>
    <t>Površno čišćenje i krpanje kamene plastike na glavnom pročelju Providurove palače.</t>
  </si>
  <si>
    <t>Čišćenje i krpanje kamene ograde, visine do 90cm</t>
  </si>
  <si>
    <t>Ugradnja novih kamenih šembrana na mjestu gdje se iz postojećeg prozora probija otvor u obliku vrata.</t>
  </si>
  <si>
    <t xml:space="preserve">Prilikom nabave novog kamena za nadopunu oštećenog, moraju se slijediti sastav i vrsta originalnog kamena. </t>
  </si>
  <si>
    <t>Ugrađuje se samo dodatak koji nedostaju u dužini do 100cm. Dimenzije kamenih prosjećna dimenzija kamenih šembrana je 16x18cm. Stvarna dimenzija i vrsta kamena biti će ustanovljena na licu mjesta.</t>
  </si>
  <si>
    <t>Kamene šembrane, dužina do 100cm</t>
  </si>
  <si>
    <t>Kamene šembrane, dužina od 100. do 160cm</t>
  </si>
  <si>
    <t>NAPOMENA: Prije otucanja žbuke potrebno je izraditi precizan snimak imitacije ugaonih klesanaca, kantunala, izvedenih u žbuci radi ponovno izvedbe te ga predati nadzornom inženjeru.</t>
  </si>
  <si>
    <t>Izrada lažnih ugaonih klesanaca (kantunala) na uglovima pročelja Providurove palače izvedeni od žbuke.</t>
  </si>
  <si>
    <t>Prije izvedbe potrebno je zatražiti prethodno napravljenu analizu i fotodokumentaciju kako bi se napravili isti klesanci (kantunali) kao što su potojali i prije.</t>
  </si>
  <si>
    <t>Obračun prema m' izvedenih lažnih ugaonih klesanaca</t>
  </si>
  <si>
    <t>Krpanje i čišćenje postojećih vijenaca na Providurovoj palači.</t>
  </si>
  <si>
    <t>Obračun prema m' krpanja i čišćenja postojećih vijenaca</t>
  </si>
  <si>
    <t>Završna izrada i fina restauracija novo izvedenih vijenaca na Kneževoj i Providurovoj palači.</t>
  </si>
  <si>
    <t>Prethodno su vijenci ojačani armiranobetonskih serklažem koji je izveden iz limene oplate u obliku kalupa postojećih vijenaca.</t>
  </si>
  <si>
    <t>Potrebna je završna obrada vijenaca fino žbukom.</t>
  </si>
  <si>
    <t>Obračun prema m' završne obrade vijenaca</t>
  </si>
  <si>
    <t>Obračun po m'  oluka/opšavnog lima</t>
  </si>
  <si>
    <t>Dobava, izrada i ugradnja krovnog rukavca/koljena - na spoju žljeba i vertikalnih odvodnih cijevi.</t>
  </si>
  <si>
    <t>Presjeci kanala za ventilaciju su pravokutnog  presjeka, dimenzije su navedene, pozicije prema nacrtu.</t>
  </si>
  <si>
    <t>80x80 cm</t>
  </si>
  <si>
    <t>Opšave izaditi od cinkotita d=0,7 mm razvijene širine Ra=60 cm. Na vanjskom rubu opšava izvesti okap 30mm odmaknut od fasade. Unutarnji rub opšava podvući pod pokrov.</t>
  </si>
  <si>
    <t>RŠ (razvijena širina) 50cm</t>
  </si>
  <si>
    <t>RŠ (razvijena širina) 80cm</t>
  </si>
  <si>
    <t xml:space="preserve">Uvala se sastoji od dva opšavna lima na koji je ovješen ležeći oluk u sredini, sve izaditi od cinkotita d=0,7. Ležeći oluk je razvijene širine Ra=800 mm, dok su opšavni limovi razvijene širine Ra=50-80cm.  </t>
  </si>
  <si>
    <t>Zbog potrebe naknadnog vješanja nosača monitora ugrađuju se 3 IPE 140 profila u međukatnu kosntrukciju (strop prizemlja). Profili se ugrađuju između postojećih drvenih greda.</t>
  </si>
  <si>
    <t>Ugraditi trapezni lim M50/250 (pozitiv), t=0,88mm, postavljen preko 2 raspona.</t>
  </si>
  <si>
    <t>Dobava i ugradnja čeličnog profila HEB 220 kao nastavak već izvedene rešetke u potkrovlju Kneževe palače te kao jedan element imaju funkciju glavnog horizontalnog stabilizatora cijelokupnog natkrivenog atrija.</t>
  </si>
  <si>
    <t>Svi armirano betonski elementi izvode se betonom razreda tlačne čvrstoće C 30/37, s konstruktivnom armaturom kvalitete čelika B500B s dodatkom plastifikatora budući da se ne predviđa naknadna obrada već premazivanje epoksi premazom.</t>
  </si>
  <si>
    <t>Svi armirano betonski elementi izvode se betonom razreda tlačne čvrstoće C 30/37, te su armirani armaturnim šipkama i armaturnim mrežama kvalitete čelika B 500 B ili kako je već opisano u statičkom proračunu odnosno Projektu konstrukcije.</t>
  </si>
  <si>
    <t>Ankere i pločevinu postaviti na gornju kotu armiranobetonskog serklaža prije betoniranja. Na mjesto rupe 100x100 u pločevini potrebno je privremeno postaviti materijal (stiropor, tvrde ploče TI ili sl.) koji će osigurati da se formira rupa u AB serklažu dimenzija 10x10x10 cm za naknadni smještaj trna (trn je HEA 100).</t>
  </si>
  <si>
    <t>Čelična stopa (šablona) dimenzija 250x250x5mm s urezanom rupom u sredini dimenzija 100x100mm. Ploča s dvije strane ima prodore za prodor ankera 2M20. Sve detaljno opisano u statičkom proračunu odnosno Projektu konstrukcije.</t>
  </si>
  <si>
    <t>Ugradnja čelične šablone  za fiksiranje stupova (vertikalnih HEA/HEB 220 - ''rebra'') odnosno nosača krovne konstrukcije centralnog hola.</t>
  </si>
  <si>
    <t>Ugradnja čelične šablone potrebe za fiksiranje prostorne rešetke na trećem katu (potrkovlje) Providurove palače.</t>
  </si>
  <si>
    <t>Šablonu ugraditi prilikom izvedbe horizontalnih armiranobetonskih serklaža po obodu centralnog hola na svim dijelovima gdje se oslanjaju rebra natkrivenog atrija.</t>
  </si>
  <si>
    <t>Šablonu ugraditi prilikom izvedbe  armiranobetonskog diska na trećem katu Providurove palače.</t>
  </si>
  <si>
    <t>Čelična šablona izrađena je od pločevine 300x300x5mm na kojoj je izrezan kalup u obliku trna (trn je HEM 240) dubine 150cm. Ploča s dvije strane ima prodore za prodor ankera 2M20. Sve detaljno opisano u statičkom proračunu odnosno Projektu konstrukcije.</t>
  </si>
  <si>
    <t>Svi armirano betonski elementi izvode se betonom razreda tlačne čvrstoće C 25/30, te su armirani armaturnim šipkama i armaturnim mrežama kvalitete čelika B 500a i B 500 B ili kako je već opisano u statičkom proračunu odnosno Projektu konstrukcije. Zaštitni slojevi c=2,5cm.</t>
  </si>
  <si>
    <t>Armiranobetonska ploča debljine 20cm se s jedne strane (os 1) fiskira na postojeći kameni zid dok s druge strane (os 2) se dio postojećeg kamenog zida (vijenca) demontira i izvodi se ojačanje u obliku AB grede dimenzija 48x80cm.</t>
  </si>
  <si>
    <t>Uključiti svu potrebnu oplatu. Razred tlačne čvrstoće i uvjeti spravljanja prema statičkom proračunu odnosno Projektu konsturkcije.</t>
  </si>
  <si>
    <t>NAPOMENA: Izvođač je dužan napraviti ogledan primjer podkonstrukcije sa slojem istegnutog lima kako bi se na istom provelo istraživanje na vibracije uzrokovane zvukom. Uvjetno rezultatima podkonstrukcija se može progustiti u odnosu na prikazano u grafičkom dijelu.</t>
  </si>
  <si>
    <t>Ploče se montiraju direktnim pričvršćivanjem na zid prikladnim vijcima/tiplama između profila potkonstrukcije, a djelomićno na stropnoj oblozi sa razmakom 10mm od stropne podloge.</t>
  </si>
  <si>
    <t>Koeficijent apsorbcije na 1kHz, min 0,5. sa izraženijom apsorbcijom na visokim frekvencijama.</t>
  </si>
  <si>
    <t>Prije montaže dostaviti detalj/uzorak komplet sa završnom oblogom, dimenzije 1x1m</t>
  </si>
  <si>
    <t xml:space="preserve">Prozori i vrata se uklanjaju s doprozornikom, prozorskom klupčicom i griljama ukoliko ih ima. </t>
  </si>
  <si>
    <t>NAPOMENA: Prilikom betoniranja uključiti ugradnju čeličnih šablona za sidrenje prostorne rešetke. Izrada, doabva i ugradnja čelične šablone nije dio ove troškovničke stavke.</t>
  </si>
  <si>
    <t xml:space="preserve">Dobava i ugradnja sidara od inoxa A4 za horizontalno povezivanje drvenih grednika i nosivih zidova na koje se grednici oslanjaju. </t>
  </si>
  <si>
    <t>Svi elementi čeličnog sidra kao i spojna sredstva opisani su i skicirani u statičkom proračunu odnosno Projektu konstrukcije.</t>
  </si>
  <si>
    <t>Stavka uključuje sve spomenute elemente, sva spojna sredstva, maskiranje vanjske ležajne pločice, sanjiranje izbušenih rupa s obje strane, te sve potrebne skele za izvođenje radova.</t>
  </si>
  <si>
    <t xml:space="preserve">Sidri se svaki treći grednik ili onako kako je prema proračunu određeno. </t>
  </si>
  <si>
    <t>Dana količina je aproksimativna. Točnu količinu potrebnih sidara utvrdtiti nakon otvaranja i pregleda međukatnih konsturkcija.</t>
  </si>
  <si>
    <t>Obračun po komadu potpuno izvedenog sidrenja jednog kraja grednika.</t>
  </si>
  <si>
    <t>Stavka uključuje bušenje rupa za sidra u kamenom zidu, prosječne debljine 55 cm glavom sa dijamantnom krunom i bezudarnim alatima.</t>
  </si>
  <si>
    <t>5.</t>
  </si>
  <si>
    <t>ELEKTROTEHNIČKI I OSTALI PRIPREMNI RADOVI</t>
  </si>
  <si>
    <t>PODRŠKA ELEKTROTEHNIČKIM RADOVIMA OSTALIH STRUKA</t>
  </si>
  <si>
    <t>TRASE ELEKTROTEHNIČKIH INSTALACIJA</t>
  </si>
  <si>
    <t>ELEKTROTEHNIČKE INSTALACIJE I RADOVI</t>
  </si>
  <si>
    <t>ENERGETSKI ORMARI</t>
  </si>
  <si>
    <t>RASVJETA</t>
  </si>
  <si>
    <t>PRIKLJUČNICE I INA ENERGETSKA OPREMA</t>
  </si>
  <si>
    <t>VIDEONADZOR</t>
  </si>
  <si>
    <t>SIGURNOSNA INSTALACIJA I OPREMA; Sustav automatske dojave požara itd.</t>
  </si>
  <si>
    <t>ALARMNO OZVUČENJE, ZVUČNA PETLJA</t>
  </si>
  <si>
    <t>EKMI - TELEFONSKA  I RAČUNALNA OPREMA</t>
  </si>
  <si>
    <t>EKMI - SATV/TV/FM - OPREMA</t>
  </si>
  <si>
    <t>SUSTAV VIDEOPARLAFONA</t>
  </si>
  <si>
    <t>ZAŠTITNA  INSTALACIJA I OPREMA (LPS, radno uzemljenje,...)</t>
  </si>
  <si>
    <t>DODATNA OPREMA</t>
  </si>
  <si>
    <t>ZAVRŠNI  RADOVI  I  ISPITIVANJA</t>
  </si>
  <si>
    <t/>
  </si>
  <si>
    <t>Sve ucrtati, verificirati u postojećoj dokumentaciji.</t>
  </si>
  <si>
    <t>Ispitivanje: postojećih EKI kabela</t>
  </si>
  <si>
    <t xml:space="preserve">Ispitivanje: GLAVNI ENERGETSKI RAZVOD </t>
  </si>
  <si>
    <t>Ispitivanje postojećih energetskih kabela:</t>
  </si>
  <si>
    <t>Ispitivanjem utvrditi za svaki pojedini kabelski izvod:</t>
  </si>
  <si>
    <t>Demontiranje elektrotehničke opreme i materijala.</t>
  </si>
  <si>
    <t>Demontiranje provoditi na način da se ista što manje devastira.</t>
  </si>
  <si>
    <t>- elektro ormari sa OMM</t>
  </si>
  <si>
    <t>- elektro ormari, razni razvodni</t>
  </si>
  <si>
    <t>- nadgradne rasvjetne armature</t>
  </si>
  <si>
    <t>- ugradne rasvjetne armature</t>
  </si>
  <si>
    <t>- ovješene rasvjetne armature</t>
  </si>
  <si>
    <t>- priključna mjesta neovisno o broju i tipu pojedinačnih priključnica</t>
  </si>
  <si>
    <t>- uzidno položenu elektrotehničku instalaciju / po trošilu</t>
  </si>
  <si>
    <t>- nazidno položenu elektrotehnički unstalaciju / po trošilu</t>
  </si>
  <si>
    <t>- nazidno položene kabelske trase; 
   Mogu biti PVC, pocinčane i ine kabelske police i sl..</t>
  </si>
  <si>
    <t>m</t>
  </si>
  <si>
    <t>- EKI priključno/razvodni ormari</t>
  </si>
  <si>
    <t>U cijeni su svi radovi u skladu sa tehničkim uvjetima tj. uključno i svi troškovi regulacije i osiguranje nesmetanog prometa za cijelo vrijeme trajanja radova.</t>
  </si>
  <si>
    <t>dubine  0,9 i širine 0,4 m (unutar zgrade)</t>
  </si>
  <si>
    <t>Dobava, nasipavanje i razastiranje gline u dva sloja debljine 10+10cm tijekom postave uzemljivača.</t>
  </si>
  <si>
    <t>Jedan sloj ispod, a drugi iznad uzemljivača.</t>
  </si>
  <si>
    <t>Dobava, nasipavanje i razastiranje pijeska u zemljanom kanalu u skladu sa slojevima prikazanim u nacrtnoj dokumentaciji. Tijekom nasipavanja pijesak vlažiti i strojno nabiti.</t>
  </si>
  <si>
    <t>Izrada betonske posteljice za potrebe polaganja PEHD/PVC cijevi na prijelazima i križanjima sa drugim instalacijama. C20/25.
Dužine 6m, širine 0,6m i dubine 0,5m.</t>
  </si>
  <si>
    <t>Tijekom nasipavanja voditi računa o točnoj dubini polaganja opreme kao što su zaštitno uže ili traka, PVC štitnici i PVC traka upozorenja.</t>
  </si>
  <si>
    <t>Prije obrade završnog sloja, slojeve kontinuirano strojno nabijati i vlažiti na konačni mod stišljivosti Mmin 80MN/m2 - ishoditi certifikat.</t>
  </si>
  <si>
    <t>Teren poravnati i dovesti u predhodno stanje.</t>
  </si>
  <si>
    <t>Nakon pripreme zidova sa označavanjem neophodno je oznake zaprimiti po nadzornom inženjeru.</t>
  </si>
  <si>
    <t>Dubljenje zidova uz predhodnu pripremu i označavanje mikrolokacije ugradbe opreme.</t>
  </si>
  <si>
    <t>Prodor provoditi u skladu sa tipom materijala primjenom specijaliziranog alata, npr vibracione bušilice, bušilice sa krunom, dijamantno bušenje, ... ili ručnim preslaganjem kamena.</t>
  </si>
  <si>
    <t>Obrube građevinski obraditi u skladu sa nastalom štetom npr. sa armaturnom mrežicom do razine gletanja.</t>
  </si>
  <si>
    <t>Konačnu dimenziju ormara uskladiti sa radioničkim nacrtima.</t>
  </si>
  <si>
    <t>Izrada prodora uz predhodnu pripremu i označavanje mikrolokacije za potrebe polaganja instalacionih cijevi.</t>
  </si>
  <si>
    <t>Nakon pripreme sa označavanjem mikrolokacije, neophodno je istu zaprimiti po nadzornom inženjeru.</t>
  </si>
  <si>
    <t>Obrada prodora bez protupožarnih zahtjeva:</t>
  </si>
  <si>
    <t xml:space="preserve">Poslije izrade proboja, unutar njega položiti krutu elektroinstalacijsku cijev  visoke mehaničke otpornosti (1250N/5cm) fiksirajući je primjenjujući cementnu žbuku. </t>
  </si>
  <si>
    <t xml:space="preserve">Cijev mora biti bez halogena, nepodržavati gorenje. </t>
  </si>
  <si>
    <t>Poslije polaganja elektroinstalacijskih cijevi i kabela u njoj, nepopunjeni prostor položene cijevi po cijeloj dužini zatvoriti instalacionom jednokomponentnom pištoljskom poliuretanskom</t>
  </si>
  <si>
    <t>pjenom (PU) s ozonskim neutralnim pogonskim plinom za montažu i brtvljenje.</t>
  </si>
  <si>
    <t>Obrada prodora sa protupožarnim zahtjevima:</t>
  </si>
  <si>
    <t>Kamenim zidovima debljine do 50 cm (tip zida utvrditi na licu mjesta):</t>
  </si>
  <si>
    <t>Kamenim zidovima debljine 50÷150 cm (tip zida utvrditi na licu mjesta):</t>
  </si>
  <si>
    <t>Izrada foto dokumentacije svih faza izgradnje (trasiranja, dubljenja, izrada prodora, polaganje cijevi/kabela u trasama - u i izvan građevine u okolišu,...</t>
  </si>
  <si>
    <t>tj. izrada kabel trasa, izrada spojnica, polaganje kabeslkih zdenaca, itd).</t>
  </si>
  <si>
    <t xml:space="preserve">Dokumentacija mora biti provedena na način da se vide karakteristične mjere (npr. dimenzije kabel trasa, EE trasa, </t>
  </si>
  <si>
    <t xml:space="preserve">PVC trasa, izvedba uzemljenja i povezivanje metalnih masa i sl...) </t>
  </si>
  <si>
    <t>koje se neće vidjeti ili biti naknadno dostupne u tijeku primopredaje i tehničkog pregleda.</t>
  </si>
  <si>
    <t>Dokumentaciju izraditi u tri jednakovrijedna kompleta i predati  nadzornom inženjeru, investitoru u gradilišnu dokumentaciju i za svoje potrebe.</t>
  </si>
  <si>
    <t xml:space="preserve">Elektroinstalacione PVC rebraste cijevi za potrebe unutarnjeg razvoda, </t>
  </si>
  <si>
    <t>Cijev je sa uvučenom žicom, namjenjena polaganju u beton (AB ploče i podna instalacija), samovraćajuća, bez halogena, za 750N opterečenje na tlak, 6J otpor na udarac, od -5°C÷+90°C, ne podržava gorenje.</t>
  </si>
  <si>
    <t>Komplet sa svom potrebnom spojnom i inom opremom npr. prolazne i krajnje kutije, istog proizvođača do pune funkcionalnosti.</t>
  </si>
  <si>
    <t>Kriterij ocjene jednakovrijednosti:</t>
  </si>
  <si>
    <t>DOBAVA i UGRADBA:</t>
  </si>
  <si>
    <t>Cijev je sa uvučenom žicom, namjenjena polaganju pod žbuku, u gips kartonskim pregradama, na kabel trase i sl., samovračajuća, bez halogena, za 750N opterečenje na tlak, 2J otpor na udarac, od -5°C÷+60°C, nepodržava gorenje.</t>
  </si>
  <si>
    <t>Dobava i ugradba za potrebe vanjskog razvoda, elektroinstalacione PVC rebraste cijevi.</t>
  </si>
  <si>
    <t>sa ugrađenom spojnicom, te poteznom PA niti za olakšano uvlačenje kabela, spojnicom na jednom kraju.
Komplet sa svom potrebnom spojnom i inom opremom npr. prolazne i krajnje kutije, istog proizvođača do pune funkcionalnosti.</t>
  </si>
  <si>
    <t>Cijev je namjenjena uzemnom polaganju, savitljiva, tvrdoća na pritisak kuglom je 35-60N/mm2, od -40°C÷+105°C, ne podržava gorenje.</t>
  </si>
  <si>
    <t xml:space="preserve">Dobava i ugradba za potrebe unutarnjeg razvoda elektroinstalacione nazidne ravne PVC cijevi tkz. PNT cijev. </t>
  </si>
  <si>
    <t>Cijev je namjenjena nazidnom polaganju, polaganju na kabel trase, uz opremu i sl., bez halogena, za 750N opterečenje na tlak, 2J otpor na udarac, od -5°C÷+60°C, nepodržavati gorenje.</t>
  </si>
  <si>
    <t>Komplet sa svom potrebnom spojnom i inom opremom npr. kutnici, nastavne spojnice, uvodnice, prolazne i krajnje kutije, ..., nosači sa zidnim montiranjem preko tiple i vijka, a sve istog proizvođača do pune funkcionalnosti.</t>
  </si>
  <si>
    <t>Međusobna udaljenost zidnih nosača je maksimalno 30cm.</t>
  </si>
  <si>
    <t>Na mjestima polaganja dvije ili više paralelnih cijevi uporabiti 200mm tipski šinu-nosač obujmica.</t>
  </si>
  <si>
    <t>Konačna izvedba mora biti u IP54 i tome prilagoditi opremu.</t>
  </si>
  <si>
    <t>- PVC cijevi : Ø20 - proizvodna dužina 2m</t>
  </si>
  <si>
    <t xml:space="preserve">Dobava i ugradba za potrebe vanjskog razvoda elektroinstalacione nazidne ravne PVC cijevi tkz. PNT cijev. </t>
  </si>
  <si>
    <t>Cijev je namjenjena nazidnom polaganju, polaganju na kabel trase, uz opremu i sl., UV otporna, bez halogena, za 750N opterečenje na tlak, 2J otpor na udarac, od -5°C÷+60°C, nepodržavati gorenje.</t>
  </si>
  <si>
    <t>- PVC cijevi : Ø25 - proizvodna dužina 3m</t>
  </si>
  <si>
    <t xml:space="preserve">Dobava i ugradba za potrebe vanjskog razvoda elektroinstalacione nazidne spiralne PVC cijevi tkz. SRC cijev. </t>
  </si>
  <si>
    <t>Cijev je namjenjena nazidnom polaganju, polaganju na kabel trase, uz opremu i sl., UV otporna, na vanjske utjecaje, ulje, mast, od -10°C÷+60°C, izolacijski otpor 100MOhma, dielektrična čvrstoća 20kV/mm.</t>
  </si>
  <si>
    <t>Komplet sa svom potrebnom spojnom i inom opremom npr. kutnici, nastavne spojnice, uvodnice, prolazne i krajnje kutije, ..., nosači sa montiranjem preko tiple i vijka, a sve istog proizvođača do pune funkcionalnosti.</t>
  </si>
  <si>
    <t>Dobava i ugradba za potrebe unutarnjeg razvoda instalacione nazidne ravne PVC kanalice sa poklopcem.</t>
  </si>
  <si>
    <t>Komplet sa svom potrebnom orginalnom spojnom i inom opremom npr. kutnici, nastavne spojnice, uvodnice, prolazne i krajnje kutije, ..., tiple i vijci, ..., a sve istog proizvođača do pune funkcionalnosti.</t>
  </si>
  <si>
    <t>Konačna izvedba je u IP20 i tome prilagoditi opremu.</t>
  </si>
  <si>
    <t>- PVC kanalica, jednokanalna 22x10 - proizvodna dužina 2m</t>
  </si>
  <si>
    <t>Dobava i ugradba za potrebe unutarnjeg razvoda instalacione nazidnog ravnog Al kanala sa poklopcem.</t>
  </si>
  <si>
    <t>Komplet sa svom potrebnom orginalnom spojnom i inom opremom npr. kutnici, krajnici, nastavne spojnice, pregrada unutar kanala,..., tiple i vijci, ..., a sve istog proizvođača do pune funkcionalnosti.</t>
  </si>
  <si>
    <t xml:space="preserve">Montaža modul 45 elemenata unutar kanala bez potrebe za ukrasnim okvirom (ugrađeni element u ravnini sa kanalom).
Međusobna udaljenost nosača kanala/vijak sa tiplom je maksimalno 30cm. </t>
  </si>
  <si>
    <t>Izvedba kanala je u IP40.</t>
  </si>
  <si>
    <t>Nakon pripreme trase sa označavanjem mikrolokacija nosača, neophodno je istu zaprimiti po nadzornom inženjeru.</t>
  </si>
  <si>
    <t>Ugradbu uskladiti sa projektnom dokumentacijom i uputama proizvođača.</t>
  </si>
  <si>
    <t>Prije narudžbe provjeriti na licu mjesta konačnu izmjeru i način ovjesa i u skladu s tim nominirati materijal i opremu.</t>
  </si>
  <si>
    <t>Cijena je komplet sa dodatnom opremom i materijalima: nosačima, kutnicima, ..., tiplama, vijcima, sajlama, ... istog proizvođača.</t>
  </si>
  <si>
    <t>Za potrebe razvoda EE instalacije na ravnim krovnim plohama.
Nakon pripreme trase sa označavanjem mikrolokacija nosača, neophodno je istu zaprimiti po nadzornom inženjeru.</t>
  </si>
  <si>
    <t>Cijena je komplet sa dodatnom opremom i materijalima: nosačima, kutnicima, ..., tiplama, vijcima, sajlama, ..., sve istog proizvođača.</t>
  </si>
  <si>
    <t>Za potrebe razvoda EE instalacije na putevima evakuacije.
Nakon pripreme trase sa označavanjem mikrolokacija nosača, neophodno je istu zaprimiti po nadzornom inženjeru.</t>
  </si>
  <si>
    <t>Cijena je komplet sa dodatnom opremom i materijalima: nosačima, kutnicima, ..., tiplama, vijcima, sajlama, ..., sve istog proizvođača za postizanje klase negorivosti E90.</t>
  </si>
  <si>
    <t>Dobava i ugradba PVC stropnih/zidnih pričvrsnih nosača kabela - moraju biti LSHF.</t>
  </si>
  <si>
    <t>Komplet sa dodatnom opremom i materijalima: tiplama, vijcima..</t>
  </si>
  <si>
    <t>Instalaciona PVC kutija za prolaz kabela - moraju biti LSHF.</t>
  </si>
  <si>
    <t>Nakon označavanja mikrolokacija, neophodno je iste zaprimiti po nadzornom inženjeru.</t>
  </si>
  <si>
    <t>Komplet sa dodatnom opremom i materijalima. Npr. privremenim poklopcima prije žbukanja, trajnim poklopcima nakon spajanja vodiča.</t>
  </si>
  <si>
    <t>Univerzalna vodozaptivna razdjelna brtva za neposrednu ugradbu na već položene kabele u krunskim provrtima ili ubetoniranim obložnim proturnim cijevima. Brtva na ulazu/izlazu kabela u/iz zgradu.</t>
  </si>
  <si>
    <t>U cijenu uračunati svu prateču opremu i materijale istog proizvođača neophodne za ugradbu i stavljanje u uporabnu funkciju u skladu sa projektom i uputama proizvođača.</t>
  </si>
  <si>
    <t>Ugradbu i spajanje provoditi u skladu sa uputama proizvođača i uputa iz projektne dokumentacije. Mikrolokacija u skladu sa izvedbenom projektnom dokumentacijom.</t>
  </si>
  <si>
    <t>Kabel 06/1 kV duž projektiranih trasa.</t>
  </si>
  <si>
    <t>Ugradbu kabela provoditi pridržavajući su uputa danih u projektu (tekstualni i nacrtni), uputa proizvođača te normativnih uputa.</t>
  </si>
  <si>
    <t xml:space="preserve">Npr.: </t>
  </si>
  <si>
    <t>Kod polaganja u zemljanom iskopu, pridržavati se projektom definiranih dubina ugradbe.</t>
  </si>
  <si>
    <t>Obvezatno se kod polaganja više kabela u zemljanom kanalu moraju uporabljivati tipski odstojnici postavljeni maksimalo na udaljenosti 2,0m za magistralne trase, 1,5 m za odcjepe i 1,0 za priključke.</t>
  </si>
  <si>
    <t>Obvezatno se kod polaganja kabela mora paziti na sigurnosne udaljenosti kabela različitih naponskih razina i namjena.</t>
  </si>
  <si>
    <t>Svi kabeli u javnim ustanovama te na mjestima okupljanja većeg broja ljudi i na putevima evakuacije moraju biti LSHF, Low Smoke Halgon Free) tj. LSZH,  Low Smoke Zero Halogeni i to je uvijet.</t>
  </si>
  <si>
    <t>Kod polaganja na pocinčane kabelske police obvezatno se pridržavati uputa o udaljenosti glavnih energetskih kabela, ispuni trase, njenoj nosivosti i sl..</t>
  </si>
  <si>
    <t>Kod polaganja u PVC kabelske trase - kanalice, voditi računa da se ne polažu različite elektrotehničke instalacije u istoj trasi, da se vodi računa o ispuni trase,  i sl.. ...</t>
  </si>
  <si>
    <t>...</t>
  </si>
  <si>
    <t>Prije dobave i ugradbe potrebno je:
- kabele nominirati nadzornom inženjeru
- provesti pripremu za polaganje i trasiranje na licu mjesta, 
- provesti konačnu izmjeru prije narudžbe količina
a sve predhodno prihvaćeno po nadzornom inženjeru.</t>
  </si>
  <si>
    <t xml:space="preserve">U cijenu uračunati i svu dodatnu opremu i materijale neophodne za ugradbu, npr. spojnu i pričvrsnu opremu za potrebe učvrščenja na PK trase, OG  obujmice, PVC odstojnike u zemljanom kanalu i sl.. </t>
  </si>
  <si>
    <t>Izvedba EE kutije za potrebe produženja kabelskih/upravljačkih izvoda sa postojećeg pulta unutar Kneževe palače (1.faza), do novoprojektirane pozicije pulta unutar Providurove palače.</t>
  </si>
  <si>
    <t>Izvesti unutar 1x PVC kutija 80x80x45mm sa montiranim rednim stezaljkama za potrebe prespajanja/produžavanja postojećih kabelskih/upravljačkih izvoda, te spajanja onih koji se zadržavaju.</t>
  </si>
  <si>
    <t>Postojeće kabelske izvode završiti na redne stezaljke, sa kojih se polažu novi kabeli do novoprojektirane pozicije pulta unutar Providurove palače (sve uskladiti prema postojećim kabelima).</t>
  </si>
  <si>
    <t>Konačnu mikrolokaciju uskladiti sa stanjem na samom terenu u dogovoru sa nadzornim inženjerom.</t>
  </si>
  <si>
    <t>Dobava, ugradba i spajanje.</t>
  </si>
  <si>
    <t>Izvedba EE kutije za potrebe spajanja EE opreme pisoara/umivaonika.</t>
  </si>
  <si>
    <t>Izvesti unutar 1x p/ž PVC bijela ugrađena kutija sa poklopcem 200x200x85mm sa montiranim rednim stezaljkama (zasebno faza+N+P) za potrebe spajanja odvoda prema pisoarima i umivaonicima.</t>
  </si>
  <si>
    <t>Dovodne kabelske izvode (sa umivaonika i pisoara) završiti na redne stezaljke.
Napajački EE kabel same kutije se polaže do pripadnog razvodnog ormara (točan tip i način ožićenja uskladiti prema izboru i potrebama pisoara/umivaonika).</t>
  </si>
  <si>
    <t>Izvedba priključka za potrebe strojarskih instalacija (kotlovnica, hidrostanica, strojarnica, krovne površine,...).</t>
  </si>
  <si>
    <t>Kabelski priključak kabelom različitih tipova sa završnom nazidnom kutijom u IP55 zaštiti sa 1p/3p+N+PE sabirnicom i 2x uvodnica kabela (PNT cijevi).</t>
  </si>
  <si>
    <t>Spajanje strojarske opreme ne provodi električar već za to ovlaštena osoba-automatičar ispred isporučitelja opreme-serviser.</t>
  </si>
  <si>
    <t>Konačnu mikrolokaciju uskladiti sa strojarskom izvedbom.</t>
  </si>
  <si>
    <t>Dobava, ugradba.</t>
  </si>
  <si>
    <t>Izvedba priključka na SOS potezno tipkalo (unutar kupaonice).</t>
  </si>
  <si>
    <t>Kabelski priključak  kabelom LiYCY 3x0,75mm2 do mjesta ugradbe istog sa završnom uzidnom kutijom Ø60.</t>
  </si>
  <si>
    <t>U cijenu stavke uračunati i spajanje samog kontakta, sve u dogovoru sa ovlaštenom osobom ispred isporučitelja opreme-serviser.</t>
  </si>
  <si>
    <t>Konačnu mikrolokaciju uskladiti sa rasporedom sanitarnih elemenata.</t>
  </si>
  <si>
    <t>Izvedba priključka kombi bojlera - grijalice vode.</t>
  </si>
  <si>
    <t>Kabelski priključak kabelom tipa NYM-J 3x2,5mm2 sa PVC uzidnom cijevi Ø25 i završnom uzidnom kutijom Ø60.</t>
  </si>
  <si>
    <t>Izvedba raznih stalnih priključaka.</t>
  </si>
  <si>
    <t>Kabelski priključak kabelom sa PVC uzidnom cijevi Ø25 i završnom uzidnom kutijom sa poklopcem.</t>
  </si>
  <si>
    <t>Komplet sa 1p/3p+N+PE sabrinim blokom.</t>
  </si>
  <si>
    <t>Uzidna kutija za termostat podnog grijanja ø60 (mm) sa poklopcem.</t>
  </si>
  <si>
    <t>Termostat, sonda i otporna mreža nije predmet ovog projekta već samo izvod (kabel) i njegovo spajanje. U cijeni i 2xPVCɸ25 cijev  od kutije do poda unutar kupaonice, tj. mjesta spajanja - uskladiti sa strojarskim dijelom.</t>
  </si>
  <si>
    <t>EKI - telekomunikacijski kabel, prijenos i obrada podataka</t>
  </si>
  <si>
    <t>Kod polaganja u PVC kabelske trase - kanalice, PVC kanalice i sl., voditi računa da se polažu odvojeno od energetskih kabela.</t>
  </si>
  <si>
    <t>Prije dobave i ugradbe potrebno je:
- kabele nominirati nadzornom inženjeru
- provesti pripremu za polaganje, trasiranje na licu mjesta, 
a sve predhodno prihvaćeno po nadzornom inženjeru.</t>
  </si>
  <si>
    <t xml:space="preserve">U cijenu uračunati i svu dodatnu opremu i materijale neophodnu za ugradbu npr. spojnu i pričvrsnu opremu za potrebe učvrščenja na PK trase, OG  obujmice i sl.; </t>
  </si>
  <si>
    <t xml:space="preserve">spojna/nastavna oprema u uslučaju jedinstvene trase dužine veće od proizvodne dužine kabela na bubnju; završnu spojnu opreme za priključak na opremu. </t>
  </si>
  <si>
    <t>TK 59-50 - ugradba izvan građevina</t>
  </si>
  <si>
    <t xml:space="preserve">JE-H(St)H FE180 E30-E90 - bezhalogeni instalacijski kabel za industrijsku elektroniku, poboljšanih svojstva za slučaj požara s očuvanom električnom funkcijom od 30÷90min </t>
  </si>
  <si>
    <t xml:space="preserve">bakrena traka 18x0,25mm + zaštitna PVC traka širine 45mm, sve ugrađeno ispod obloge poda (parket, pločice,...).  </t>
  </si>
  <si>
    <t>EKI - LAN kabel i COAX</t>
  </si>
  <si>
    <t>Prilikom polaganja u zemljani kanal, polaganje se provodi u KABUPLAST-F cijevima.</t>
  </si>
  <si>
    <t>Kabele s očuvanom električnom funkcijom (protupožarni kabeli) koji se polažu na kabelske police, kabelske police moraju biti protupožarne.</t>
  </si>
  <si>
    <t>Prije dobave i ugradbe potrebno je:
- kabele nominirati nadzornom inženjeru
- provesti pripremu za polaganje, trasiranje na licu mjesta,
- provesti konačnu izmjeru prije narudžbe količina 
a sve predhodno prihvaćeno po nadzornom inženjeru.</t>
  </si>
  <si>
    <t xml:space="preserve">spojna oprema u uslučaju jedinstvene trase dužine veće od proizvodne dužine kabela na bubnju; završnu spojnu opreme za priključak na opremu. </t>
  </si>
  <si>
    <t>Ispitivanja otpora izolacije</t>
  </si>
  <si>
    <t>Nakon polaganja kabelskih vodiča provedba ispitivanja otpora izolacije za sve tipove kabelskog razvoda.</t>
  </si>
  <si>
    <t>Za sve tipove elektrotehničkih instalacija izdati zasebne protokole ispitivanja.</t>
  </si>
  <si>
    <t>Provedba prije zatvaranja kabelskih trasa.</t>
  </si>
  <si>
    <t>Elektroenergetski ormar RO-Ulaz.</t>
  </si>
  <si>
    <t>Opremljen u cijelosti te sa montažnim pločama za opremu, držačima kabela na uvodu, sabirničkim razvodom 400A.</t>
  </si>
  <si>
    <t>Ugradbu provoditi pridržavajući su uputa danih u projektu (tekstualni i nacrtni), uputa proizvođača te normativnih uputa do njene pune funkcionalne uporabljivosti.</t>
  </si>
  <si>
    <t>- oprema mora biti nominirana po nadzornom inženjeru
- provesti pripremu za ugradbu, trasiranje mikrolokacije na licu
  mjesta</t>
  </si>
  <si>
    <t>U cijenu uračunati i svu dodatnu opremu i materijale neophodnu za ugradbu i stavljanje u uporabnu funkciju npr. spojnu, vijčanu i pričvrsnu opremu za potrebe učvrščenja; spojnu i inu elektrotehničku opremu kao što su redne stezaljke i sl. .</t>
  </si>
  <si>
    <t>Tehničke karakteristike u pogledu Ik1, Un, In, funkcionalnost s gledišta upravljivosti i zaštite.</t>
  </si>
  <si>
    <t>Oprema:</t>
  </si>
  <si>
    <t>Ormar mora uz to imati:
- opomenske tablice
- natpisi na vratima 
  (ime ormara, oznake opasnosti, primjenjen sustav zaštite)
- natpisi na svim sklopnim i inim elementima u ormaru
Napomena: natpisi izrađeni od PVC pločica sa trajno ugraviranim napisima.</t>
  </si>
  <si>
    <t>Konačnu mikrolokaciju uskladiti na licu mjesta.</t>
  </si>
  <si>
    <t>UKUPNO ORMAR</t>
  </si>
  <si>
    <t>Glavni elektroenergetski ormar.
(GRO-Providurova)</t>
  </si>
  <si>
    <t>Opremljen bočnim stranicama, unutarnjim pregradama, montažnim pločama za opremu, demontažnim držačima i stegama kabela na dovodu-odvodu</t>
  </si>
  <si>
    <t>Komplet sa podnožjem 200mm DIN šinama, elzet bravicom, potrebnim poklopcima opreme, uvodnicama,...te ostalom potrebnom opremom za dovođenje do pune funkcionalnosti.</t>
  </si>
  <si>
    <t>Dobavu i ugradbu provoditi pridržavajući su uputa danih u projektu (tekstualni i nacrtni), uputa proizvođača te normativnih uputa do njene pune funkcionalne uporabljivosti.</t>
  </si>
  <si>
    <t>Prije dobave, ugradbe i elektrotehničkog spajanja potrebno je:</t>
  </si>
  <si>
    <t>- dostaviti radioničke nacrte na ovjeru nadzornom inženjeru i
  projektantu (iz izvedbene dokumentacije usaglašeno, ali sa stvarno izvedenim radovima kabliranja + 30% rezerve)</t>
  </si>
  <si>
    <t>Oprema i izvedba prema jednopolnoj shemi pri čemu odabir opreme  mora biti od tipskih cjelina - proizvoda uključno i Cu sabirnice.
Ugradba i spajanje provodi se u skladu sa uputamna proizvođača i danih uputa iz projekta.</t>
  </si>
  <si>
    <t xml:space="preserve">prekidne moći 36kA/415V, elektronička zaštitna jedinica selektivnog tipa Ir=0,4-1xIr, Im=1,5-10xIr, pomoćni kontakti signalizacije stanja prekidača (QF), </t>
  </si>
  <si>
    <t>pomoćni kontakti signalizacije prorade zaštite (SDE), sa naponskim okidačem (MX) , te motornim pogonom (MCH ),</t>
  </si>
  <si>
    <t>kontroler za automatsku izmjenu napajanja s kontrolom sve 3 faze, upravljačkog napajanja 380 VAC,</t>
  </si>
  <si>
    <t>Trofazni mjerni uređaj za prikupljanje-mjerenje (naponski i strujni moduli-transformatori) sa obradom i prikazom podataka (mjerenje napona, struja, snaga, frekvencije), komunikacija Modbus RS485, Ethernet komunikacija</t>
  </si>
  <si>
    <t>- komplet sa ostalom potrebnom opremom: 
   DIN šine i ine napojne
   sabirnice, zaštite na krajevima sabirnica, tuljci,
   redne izlazne stezaljke (L1, L2, L3, N, PE, kabelski
   kanali, vezice, kompletirane oznake, zaštitni pokrovi 
   sa oznakama,..)</t>
  </si>
  <si>
    <t>- trajne natpise na pločicama vezanim na svim dovodnim i 
  odvodnimi kabelima (tip kabela te ime druge priključne točke)
- PVC džep za jednopolnu shemu ormara i shemu razvoda
  koje moraju biti plastificirane i uvezane u neki od PVC 
  sustava uveza.</t>
  </si>
  <si>
    <t>- ispitni list koji se sastoji od minimalno:
  protokola pregleda sa ispitivanjem; popis opreme; ovjerena
  jednopolna shema, fotografija nakon opremanja sa i bez
  poklopca i sa zatvorenim vratima</t>
  </si>
  <si>
    <t>Glavni elektroenergetski ormar.
(RO-Strojarstvo)</t>
  </si>
  <si>
    <t>Ormar je namjenjen razvodu energije strojarstva (krovne plohe - dizalice topline,...).</t>
  </si>
  <si>
    <t>Dobava i ugradba EE ormara, metalni, nosiva konstrukcija od min. 2,0 mm, 2000x1000x400mm, dvoja vrata. međusobno povezani, komplet u IP65, IK10, RAL 7035, samostojeći, za vanjsku ugradbu, UV postojan.</t>
  </si>
  <si>
    <t>Razvodni elektroenergetski ormar.
(RO-Providurova/Prizemlje)</t>
  </si>
  <si>
    <t>Ormar je namjenjen razvodu energije dijela zgrade-prizemlje (ualzni hal, atrij, spojni most, zmija,...).</t>
  </si>
  <si>
    <t>Ormar je metalni IP54, IK07, visina 2060mm, dubine 320mm, širine 1000m, RAL 7035, otvaranje vrata min. 100°, samostojeći. LSHF.</t>
  </si>
  <si>
    <t>Komplet sa podnožjem 200mm DIN šinama, elzet bravicom, potrebnim poklopcima opreme, uvodnicama,...te ostalom potrebnom opremom za dovođenje do pune funkcionalnosti ..</t>
  </si>
  <si>
    <t>Oprema i izvedba prema jednopolnoj shemi pri čemu odabir opreme  mora biti sastavljena od tipskih cjelina - proizvoda uključno i Cu sabirnice.
Ugradba i spajanje provodi se u skladu sa uputamna proizvođača i danih uputa iz projekta.</t>
  </si>
  <si>
    <t>Razvodni elektroenergetski ormar.
(RO-EKI)</t>
  </si>
  <si>
    <t>Ormar je namjenjen razvodu energije dijela za potrebe dijela prizemlja (prostorije EKI-a).</t>
  </si>
  <si>
    <t>Ormar je metalni, IP54, IK07, RAL 7035, dimenzije vanjske, širinaxvisina: 400x460mm, dubina ormara: 270mm, n/ž ugradba na zid, LSHF.</t>
  </si>
  <si>
    <t>Komplet sa DIN šinama, elzet bravicom, potrebnim poklopcima opreme, uvodnicama,...te ostalom potrebnom opremom za dovođenje do pune funkcionalnosti ..</t>
  </si>
  <si>
    <t>- dostaviti radioničke nacrte na ovjeru nadzornom inženjeru i
  projektantu (iz izvedbene dokumentacije usaglašeno, ali sa stvarno  izvedenim radovima kabliranja + 30% rezerve)</t>
  </si>
  <si>
    <t>Razvodni elektroenergetski ormar.
(RO-Sanitarije)</t>
  </si>
  <si>
    <t>Ormar je namjenjen razvodu energije dijela zgrade-prizemlje (sanitarni čvorovi).</t>
  </si>
  <si>
    <t>Ormar je metalni, IP40, RAL 9003, dimenzije širinaxvisina: 667x662, ugradna dubina ormara: 116mm, p/ž ugradba, 24 modula po redu, 3 redni, LSHF.</t>
  </si>
  <si>
    <t>Opremljne u cijelosti te sa montažnim pločama za opremu, držačima kabela na uvodu, sabirničkim razvodom 100A.</t>
  </si>
  <si>
    <t>Razvodni elektroenergetski ormar.
(RO-Kafeterija)</t>
  </si>
  <si>
    <t>Ormar je namjenjen razvodu energije dijela zgrade-prizemlje (kafeterija).</t>
  </si>
  <si>
    <t>Razvodni elektroenergetski ormar.
(RO-Providurova/1.kat1)</t>
  </si>
  <si>
    <t>Ormar je namjenjen razvodu energije dijela zgrade-1.kat (izložbene  dvorane, komunikacija,...).</t>
  </si>
  <si>
    <t>Ormar je metalni IP54, IK07, visina 2060mm, dubine 320mm, širine 800m, RAL 7035, otvaranje vrata min. 100°, samostojeći, LSHF.</t>
  </si>
  <si>
    <t>Opremljne u cijelosti te sa montažnim pločama za opremu, držačima kabela na uvodu, sabirničkim razvodom 250A.</t>
  </si>
  <si>
    <t>Komplet sa podnožjem 100mm DIN šinama, elzet bravicom, potrebnim poklopcima opreme, uvodnicama,...te ostalom potrebnom opremom za dovođenje do pune funkcionalnosti ..</t>
  </si>
  <si>
    <t>Razvodni elektroenergetski ormar.
(RO-Koncertna)</t>
  </si>
  <si>
    <t>Ormar je namjenjen razvodu energije dijela zgrade-1.kat (koncertna dvorana, tehnički prostor,...).</t>
  </si>
  <si>
    <t>Razvodni elektroenergetski ormar.
(RO-Providurova/1.kat2)</t>
  </si>
  <si>
    <t>Ormar je metalni, IP54, IK07, dimenzija vrata 635x1260mm, dubina ormara 187mm, RAL 9016, p/ž ugradba, LSHF.</t>
  </si>
  <si>
    <t>Opremljne u cijelosti te sa montažnim pločama za opremu, držačima kabela na uvodu, sabirničkim razvodom 160A.</t>
  </si>
  <si>
    <t>Razvodni elektroenergetski ormar.
(RO-Studio)</t>
  </si>
  <si>
    <t>Ormar je namjenjen razvodu energije dijela zgrade-1.kat (tonski studio, režija, ured,...).</t>
  </si>
  <si>
    <t>Razvodni elektroenergetski ormar.
(RO-2.kat/Preparator)</t>
  </si>
  <si>
    <t>Ormar je namjenjen razvodu energije dijela zgrade-2.kat (laboratoriji, ured, spremišta,...).</t>
  </si>
  <si>
    <t>Ormar je metalni, IP40, RAL 9003, dimenzije širinaxvisina: 667x117, ugradna dubina ormara: 116mm, p/ž ugradba, 24 modula po redu, 6 redni, LSHF.</t>
  </si>
  <si>
    <t>Razvodni elektroenergetski ormar.
(RO-2.kat/Ured)</t>
  </si>
  <si>
    <t>Ormar je namjenjen razvodu energije dijela zgrade-2.kat (uredi).</t>
  </si>
  <si>
    <t>Ormar je metalni, IP40, RAL 9003, dimenzije širinaxvisina: 595x1040, ugradna dubina ormara: 135mm, n/ž ugradba, 24 modula po redu, 6 redni, LSHF.</t>
  </si>
  <si>
    <t>Opremljn u cijelosti te sa montažnim pločama za opremu, držačima kabela na uvodu, sabirničkim razvodom 100A.</t>
  </si>
  <si>
    <t>Razvodni elektroenergetski ormar.
(RO-3.kat/Ured)</t>
  </si>
  <si>
    <t>Ormar je namjenjen razvodu energije dijela zgrade-3.kat (uredi).</t>
  </si>
  <si>
    <t>Ormar je metalni, IP40, RAL 9003, dimenzije širinaxvisina: 595x890, ugradna dubina ormara: 135mm, n/ž ugradba, 24 modula po redu, 5 redni, LSHF.</t>
  </si>
  <si>
    <t>Razvodni elektroenergetski ormar.
(RO-Dizalo)</t>
  </si>
  <si>
    <t>Ormar je namjenjen razvodu energije dijela za potrebe dizala.</t>
  </si>
  <si>
    <t>Ormar je metalni, IP54, IK07, RAL 7035, dimenzije vanjske, širinaxvisina: 400x760mm, dubina ormara: 270mm, n/ž ugradba na zid, LSHF</t>
  </si>
  <si>
    <t>Opremljne u cijelosti te sa montažnim pločama za opremu, držačima kabela na uvodu, sabirničkim razvodom 125A.</t>
  </si>
  <si>
    <t>Razvodni elektroenergetski ormar.
(RO-Ugostiteljstvo1, RO-Ugostiteljstvo2, RO-Ugostiteljstvo3)</t>
  </si>
  <si>
    <t>Ormar je namjenjen razvodu energije dijela za potrebe poslovnih prostora.</t>
  </si>
  <si>
    <t>Ormar je metalni, IP54, IK07, RAL 7035, dimenzije vanjske, širinaxvisina: 600x760mm, dubina ormara: 270mm, n/ž ugradba na zid, LSHF</t>
  </si>
  <si>
    <t>Opremljn u cijelosti te sa montažnim pločama za opremu, držačima kabela na uvodu, sabirničkim razvodom 125A.</t>
  </si>
  <si>
    <t>Razvodni elektroenergetski ormar agregatnice ÷ RO-Agregat</t>
  </si>
  <si>
    <t>Ormar je namjenjen razvodu energije dijela zgrade agregatnica.</t>
  </si>
  <si>
    <t>Ormar je metalni, IP54, IK07, RAL 7035, dimenzije vanjske, širinaxvisina: 400x460mm, dubina ormara: 270mm, n/ž ugradba na zid, LSHF</t>
  </si>
  <si>
    <t>Razvodni elektroenergetski ormar (RO-PP)</t>
  </si>
  <si>
    <t>Ormar je namjenjen glavnom razvodu energije unutar TS Providurova palača za potrebe mogućeg razdvajanja potrošnje za poslovne prostore i kafeteriju.</t>
  </si>
  <si>
    <t>Priprema mjesta za ugradbu opreme OMM po distibutoru x4 kompl.. Priprema za moguća odvojenja.</t>
  </si>
  <si>
    <t>Podizna kutija - elektrotehnički ormar</t>
  </si>
  <si>
    <t>Dobava, ugradba i montaža podizne kutije (ugradba u unutarnji atrij - točnu poziciju uskladiti prema mogučnostima na samom terenu u ogovoru investitor/nadzor/voditelj radova), komplet sa svom potrebnom opremom.</t>
  </si>
  <si>
    <t xml:space="preserve">Podizna kutija-ormar na zakretanje: konstrukcija i sam cilindar izvedeni od inox materijala AISI 304, dodatno elektrostatski plastificiran, gornji poklopac pripremljen za montiranje ploča sukladno okolnoj oblozi poda. </t>
  </si>
  <si>
    <t>Podizanje/spuštanje sa plinskim oprugama, te kokorištenjem posebnog ključa za blokiranje u krajnjim položajima.</t>
  </si>
  <si>
    <t>Ormar mora uz to imati:
- opomenske tablice
- natpisi 
  (unutar, ime ormara, oznake opasnosti,
  primjenjen sustav zaštite)
- natpisi na svim sklopnim i inim elementima u ormaru
Napomena: natpisi izrađeni od PVC pločica sa trajno ugraviranim napisima.</t>
  </si>
  <si>
    <t xml:space="preserve">Dobava i ugradba </t>
  </si>
  <si>
    <t>Sustav kontrole potrošnje</t>
  </si>
  <si>
    <t xml:space="preserve">Modularna oprema instalacionih rasvjetnih sklopki 10/16/20A, 250 V, 50 Hz, u bijeloj boji, sa PP okvirom u bijeloj boji. </t>
  </si>
  <si>
    <t>U cijenu uračunati svu opremu (kutiju, nosač, okvir i instalacione sklopke) i materijale istog proizvođača neophodnu za ugradbu i stavljanje u uporabnu funkciju u skladu sa projektom.</t>
  </si>
  <si>
    <t>Ugradbu i spajanje provoditi u skladu sa uputama proizvođača i uputa iz projektne dokumentacije.</t>
  </si>
  <si>
    <t>Ugradba na visinu 1,1 (m) od poda osim ako u dokumentaciji nije drugačije navedeno.</t>
  </si>
  <si>
    <t>RASVJETNE ARMATURE</t>
  </si>
  <si>
    <t>U cijenu uračunati svu opremu (npr. Izvori svjetla, predspojne naprave - elektronske (dimabilne ako je to posebno navedeno), ovjesnu tj. ugradbenu opremu, ...) i materijale neophodne za ugradbu i stavljanje u uporabnu funkciju u skladu sa projektom.</t>
  </si>
  <si>
    <t>Kriterij za ocjenu jednakovrijednosti:</t>
  </si>
  <si>
    <t>vrlo široka asimetrična distribucija svjetlosnog snopa sa dodatnim parcijalnim odsijačem, mogućnost izmjene optike  (široki, ovalni, asimetrični, uski snop), CRI&gt;90,</t>
  </si>
  <si>
    <t>temperatura boje svjetla 4000K, indeks uzvrata boje CRI&gt; 80, zaštite IP66, IK08, CLI,</t>
  </si>
  <si>
    <t>Stavka se sastoji od neprekinutih svjetlosnih linija slijedećih duljina (±5%):</t>
  </si>
  <si>
    <t>Stavka uključuje 11 predspojnih naprava (po jedna za svaku predviđenu poziciju LED trake).</t>
  </si>
  <si>
    <t xml:space="preserve">Dobava i montiranje zidne sigurnosne LED svjetiljke autonomije 3h, trajni spoj, sa piktogramom usmjerenja, </t>
  </si>
  <si>
    <t>Pc računalo sa:</t>
  </si>
  <si>
    <t>Matična ploča: za Intel i5 H110 Chipset, sa zvučnom, mrežnom karticom,....</t>
  </si>
  <si>
    <t>Procesor: Intel Core I5-7400</t>
  </si>
  <si>
    <t>RAM: 2x8GB DDR4 1866MHz</t>
  </si>
  <si>
    <t>Grafička kartica: min. 1493Mhz, 2GB, 128bit, GDDR5, DVI, HDMI</t>
  </si>
  <si>
    <t>SSD disk: 240GB</t>
  </si>
  <si>
    <t>HARD disk: 2x 4TB RAID1; SATA 6 Gb/s, 64 MB</t>
  </si>
  <si>
    <t>Kučište: crne boje MIDI tower</t>
  </si>
  <si>
    <t>Napajanje: 700W, 230V</t>
  </si>
  <si>
    <t>Optički uredaj: DVD+-RW DL SATA black</t>
  </si>
  <si>
    <t>Windows 10 Professional, 64bit.</t>
  </si>
  <si>
    <t>Mogućnosti (ne samo radni takt - brzina) procesora i matične ploče, količina RAMa, primjena SSD i 2x4TB-RADI 1, snaga napajanja, veličina monitora, OS.</t>
  </si>
  <si>
    <t>Dobava i ugradba na visinu 0,4m (osim ako u tlocrtu nije drugačije naznačeno) od gotovog poda.</t>
  </si>
  <si>
    <t xml:space="preserve">        sa zaštitom od neželjenog diranja (1-modul)
- 2x RJ-45 priključnica (1-modul), F/UTP cat.5e (mreža)
- komplet sa kutijom+nosačem+okvirom</t>
  </si>
  <si>
    <t xml:space="preserve">        sa zaštitom od neželjenog diranja (1-modul)
- 1x SATV-TV-FM priključnica (2-modul), krajnja
- komplet sa kutijom+nosačem+okvirom</t>
  </si>
  <si>
    <t>Modularna priključna oprema, u bijeloj boji, sa nazidnom ugradbom u kutijama u IP55 zaštiti.</t>
  </si>
  <si>
    <t>Modularna priključna oprema u bijeloj boji za utičnu ugradbu u Al kanal (bez potrebe za kutijom/nosačem/okvirom, priključna oprema po ugradbi u razini poklopca kanala).</t>
  </si>
  <si>
    <t>Dobava i ugradba priključne opreme unutar kanala.</t>
  </si>
  <si>
    <t>U cijenu uračunati svu opremu (npr. modularne priključnice, potrebnu spojnu opremu,....) i materijale istog proizvođača (sukladno kanalu) neophodne za ugradbu i stavljanje u uporabnu funkciju u skladu sa projektom.</t>
  </si>
  <si>
    <t>- 2x RJ-45 priključnica, F/UTP cat.5e
- 1x SATV-TV-FM utičnica-krajnja</t>
  </si>
  <si>
    <t xml:space="preserve">Dobava i ugradba podne kutije (tlocrtna oznaka A).
Kvadratna podna kutija sa upuštenim poklopcem (za obloga sukladnoj oblozi okolnog poda) 15mm, tlocrtne dimenzije 205x205mm. </t>
  </si>
  <si>
    <t>Kućište s perforiranim otvorima za cijevi (M25). Kutija se nivelira na gornji rub podne obloge pomoću 4 nivelirajuće nožice. 
Minimalna dubina za ugradnju je 95 mm, područje niveliranja + 30 mm. Vidljive površine su od nehrđajućeg čelika kvalitete 304.</t>
  </si>
  <si>
    <t>Oprema kutije:</t>
  </si>
  <si>
    <t xml:space="preserve">- 1x priključnica sa zaštitnim kontaktom 16A, 250V~, 50 Hz,
        sa zaštitom od neželjenog diranja
- 2x RJ-45 priključnica, F/UTP cat.5e </t>
  </si>
  <si>
    <t>Dobava i ugradba kompletirane kutije i opreme.</t>
  </si>
  <si>
    <t xml:space="preserve">Dobava i ugradba podne kutije (tlocrtna oznaka B).
Kvadratna podna kutija sa upuštenim poklopcem (za obloga sukladnoj oblozi okolnog poda) 15mm, tlocrtne dimenzije 205x205mm.  </t>
  </si>
  <si>
    <t>- 3x priključnica sa zaštitnim kontaktom 16A, 250V~, 50 Hz,
        sa zaštitom od neželjenog diranja
- 2x RJ-45 priključnica, F/UTP cat.5e 
- 1x SATV-TV-FM utičnica-krajnja.</t>
  </si>
  <si>
    <t>- ostala potrebna oprema (pokrovne pločice, slijepi poklopci...)
  za dovođenje do pune funkcionalnosti</t>
  </si>
  <si>
    <t xml:space="preserve">Dobava i ugradba podne kutije (tlocrtna oznaka C).
Kvadratna podna kutija sa upuštenim poklopcem (za obloga sukladnoj oblozi okolnog poda) 15mm, tlocrtne dimenzije 205x205mm. </t>
  </si>
  <si>
    <t>- 3x priključnica sa zaštitnim kontaktom 16A, 250V~, 50 Hz,
        sa zaštitom od neželjenog diranja
- 1x SATV-TV-FM utičnica-krajnja.</t>
  </si>
  <si>
    <t>- 1x HDMI priključnica sa kratkim konekcijskim kabelom
      (veza sa HDMI u spuštenom stropu/projektor)
- 1x RJ-45 priključnica, F/UTP cat.5e
      (veza sa RJ45 u spuštenom stropu/projektor)
- 1x RJ-45 priključnica, F/UTP cat.5e</t>
  </si>
  <si>
    <t xml:space="preserve">Dobava i ugradba podne kutije (tlocrtna oznaka D).
Podna kutija kapaciteta 60mm modula. Kod zatvorenog tubusa zaštita IP66, tlocrtne dimenzije ø140mm.  </t>
  </si>
  <si>
    <t xml:space="preserve">Poklopac s tubusom primjera 140mm izrađen od nehrđajućeg čelika kvalitete 304, s ručicom za izvlačenje. Kućište s perforiranim otvorima za 2x2 cijevi. Kutija se nivelira na gornji rub podne obloge pomoću nivelirajućih nožica. </t>
  </si>
  <si>
    <t>- 2x priključnica sa zaštitnim kontaktom 16A, 250V~, 50 Hz,
        sa zaštitom od neželjenog diranja</t>
  </si>
  <si>
    <t>- ostala potrebna oprema (slijepi poklopci...)
  za dovođenje do pune funkcionalnosti</t>
  </si>
  <si>
    <t>Dobava i ugradba podne kutije (tlocrtna oznaka E).
Podna kutija kapaciteta 60mm modula. Kod zatvorenog tubusa zaštita IP66, tlocrtne dimenzije ø140mm.  Sa rezervnom cijevi do pripadnog RO-SS.</t>
  </si>
  <si>
    <t>- 2x priključnica sa zaštitnim kontaktom 16A, 250V~, 50 Hz,
        sa zaštitom od neželjenog diranja
- 1x RJ45 priključnica (rezerva)</t>
  </si>
  <si>
    <t xml:space="preserve">Dobava i ugradba podne kutije (tlocrtna oznaka F).
Kvadratna podna kutija sa upuštenim poklopcem (za obloga sukladnoj oblozi okolnog poda) 15mm. </t>
  </si>
  <si>
    <t>Kutija je prazna (za potrebe prolaza EKI instalacija prema pultu (sustav dojave od požara, videonadzor, alarmno ozvučenje,...)</t>
  </si>
  <si>
    <t>Dobava i ugradba i spajanje opreme za videonadzor.</t>
  </si>
  <si>
    <t>Prije dobave i ugradbe potrebno je:</t>
  </si>
  <si>
    <t>- dostaviti radioničke nacrte ugradbe na ovjeru nadzornom inženjeru i projektantu (usaglašeno sa odabranom opremom)</t>
  </si>
  <si>
    <t xml:space="preserve">U cijenu uračunati i svu dodatnu opremu i materijale neophodnu za ugradbu i stavljanje u uporabnu funkciju npr. spojnu, vijčanu i pričvrsnu opremu za potrebe učvrščenja; spojnu i inu elektrotehničku opremu i sl. </t>
  </si>
  <si>
    <t>DIGITALNI VIDEO SNIMAČ 32 KANALNI</t>
  </si>
  <si>
    <t>Specifikacije videosnimača:</t>
  </si>
  <si>
    <t>IP video ulaz: 32- ch
Do 5 megapiksela rezolucija
BANDWITH SNIMANJA 80Mbps
Dvosmjerni audio: 1-ch BNC (2.0Vp-p, 1kΩ)</t>
  </si>
  <si>
    <t>Rezolucija snimanja: 5MP/3MP/1080P/UXGA/720P/VGA/4CIF/DCIF/2CIF/CIF/QCIF Rezolucija reprodukcije: 5MP/3MP/UXGA/1080P/720P/4CIF/VGA/DCIF/2CIF/CIF/QCIF
CVBS izlaz:1ch BNC, rezolucija: 704x576 PAL; 704X480 NTSC</t>
  </si>
  <si>
    <t>HDMI izlaz: 1ch, rezolucija: 1920x1080P/60Hz, 1920x1080P/50Hz, 1600x1200/60Hz, 1280x1024/60Hz, 1280x720/60Hz, 1024x768/60Hz VGA izlaz: 1ch, rezolucija: 1920x1080P/60Hz, 1600x1200/60Hz, 1280x1024/60Hz,1280x720/60Hz,1024x768/60Hz</t>
  </si>
  <si>
    <t>Audio izlaz: 2ch BNC (Linearni 600 Ω)
Sinkronizirani playback: 16ch
Sučelje: 4x SATA za 2HDD + 1 DVD-R/W ili 4 HDD-a, 1x eSATA
Kapacitet: do 4000 GB za svaki pojedini HDD</t>
  </si>
  <si>
    <t>Mrežno sučelje: 1, RJ45 10M/100M/1000Mbps Ethernet Port Serijsko sučelje: 1xRS-232, 1xRS-485 , 1xRS-485 (tipkovnica) USB sučelje: 3</t>
  </si>
  <si>
    <t>Alarmni ulaz: 16, Alarmni izlaz: 4
Napajanje: 100-240VAC, 6.3A, 50-60Hz
Potrošnja struje: ≤40W
Radna temperatura: -10°C ~ 55°C
Vlažnost: 10% ~ 90%</t>
  </si>
  <si>
    <t>Provedba vizualnog pregleda, te konfiguriranje po ovlaštenom serviseru sa izdavanjem dokumentacije (servisna knjižica, upute o rukovanju, uputa o održavanju). Konfiguriranje mora obuhvatiti sve elemente sustava.</t>
  </si>
  <si>
    <t>Obuka korisnika koja se provodi u minimalno dva odvojena termina koja su vremenski odvojena. Neophono ishođenje potvrde o uspješnoj provedbi obuke korisnika. Korisniku ostaviti dokumenatciju za educiranje.</t>
  </si>
  <si>
    <t>UNUTARNJA/VANJSKA KAMERA  3MP 4mm FULL HD</t>
  </si>
  <si>
    <t>Specifikacije kamere:</t>
  </si>
  <si>
    <t>Unutarnja kamerea
• FULL HD real-time video
• PoE
• IP66 i antivandal
• Kompatibilna s ONVIF,CGI,PSIA standardima
3D-DNR, D-WDR</t>
  </si>
  <si>
    <t>Senzor: 1/3“ progresivni scan CMOS
Leća: 4mm
Domet IR-a: 10-30m
H.264/MJPEG , dual stream, sub stream
Rezolucija: 2048x1536</t>
  </si>
  <si>
    <t>Minimalno osvjetljenje: 0.05Lux AGC on, 0Lux sa IR-om
Dan/noć: IR cut filter sa auto prekidačem
Podržava: motion detekciju, tamper, heartbeat, snimanje, otporna na nepovoljne vremenske uvjete, podržava šifre
Reset tipka</t>
  </si>
  <si>
    <t>Podržani protokoli: TCP/IP, HTTP, DHCP, DNS, DDNS, RTP/RTSP,PPPoE, SMTP, NTP, SNMP, HTTPS,FTP, 802.1x, Qos, UpnP, ICMP,IGMP
Pan: 0°-355°
Tilt: 0°-65°
Pohrana: NAS</t>
  </si>
  <si>
    <t>Komunikacija: 1 RJ45 10M/100M Ethernet
Radna temperatura: -25°C ~ 60°C
Napajanje: 12VDC, PoE
Potrošnja struje: 5.5W maksimalno
Dimenzije: 111x82mm
Masa: 500g</t>
  </si>
  <si>
    <t>Komplet sa, konzolom/nosačem za zid/strop, kutijom za napajanje, vijcima, tiplama, sve sa dovođenjem kamere do pune funkcionalnosti.</t>
  </si>
  <si>
    <t>Dobava i ugradba unutar RO-SS ormara zgrade.</t>
  </si>
  <si>
    <t>POE switch videonadzora, sa napajanjem i optičkim i inim kontrolerima.</t>
  </si>
  <si>
    <t>- 3x switch sa: 24x 10/100/1000 + 2xSFP port managed
- 2x switch sa: 8x 10/100/1000 + 2xSFP port managed</t>
  </si>
  <si>
    <t>- 5x mini GBIC (SFP) modul 1,25Gbs</t>
  </si>
  <si>
    <t>Računalo sa monitorom za videonadzor</t>
  </si>
  <si>
    <t>Dobava paketa za povezivanje, nadzor i upravljanje sa sustavom videonadzora koji se sastoji od računala sa instaliranim operativnim sustavom i programske podrške za videonadzor.</t>
  </si>
  <si>
    <t>Sustav videonadzora po opremi sa spaja na LAN mrežu građevine, a računalo se preko nje spaja na snimač.</t>
  </si>
  <si>
    <t>Isklopno tipkalo.</t>
  </si>
  <si>
    <t>Isklopno tipkalo u slučaju hitnosti, crvene boje, nazidne izvedbe, IP65, izrađeno od ABS plastike, 250V, 10A, sa dvije mikrosklopke.</t>
  </si>
  <si>
    <t>Prije narudžbe provjeriti izvedbu kontakta, NC/NO.</t>
  </si>
  <si>
    <t>Dobava, ugradba i spajanja do pune uporabljivosti. opreme i materijala.</t>
  </si>
  <si>
    <t>Centrala sustava odvođenja dima i topline. ODIMLJAVANJE.</t>
  </si>
  <si>
    <t>Kontrolna jedinica za odimljavanje, kompletna sa svom potrebnom opremom; baterijama za 72h neovisnost o NN napajanju,... .
- 1x10A upravljačka grupa
- tipka za manualno aktiviranje alarma
- LED indikacija stanja sustava "alarm", "u radu" i "kvar"</t>
  </si>
  <si>
    <t>- ostala potrebna oprema (kabeli, ključevi, vici, spojnice,...
   za ostvarivanje pune funkcionalnosti kontrolne jedinice</t>
  </si>
  <si>
    <t>Ostala potrebna oprema za sustav odimljavanja:</t>
  </si>
  <si>
    <t>Kontrolna jedinica za odimljavanje, kompletna sa svom potrebnom opremom; baterijama za 72h neovisnost o NN napajanju,... .
- 2x10A upravljačka grupa
- tipka za manualno aktiviranje alarma
- LED indikacija stanja sustava "alarm", "u radu" i "kvar"</t>
  </si>
  <si>
    <t>Centrala sustava dojave požara sa 4 petlje.</t>
  </si>
  <si>
    <t>U cijenu uračunati i svu potrebnu opremu za ostvarivanje pune funkcionalnosti:</t>
  </si>
  <si>
    <t>- dobava i ugradba protupožarne E30 kutije u koju je potrebno
   ugraditi vatrodojavnu centralu sa telefonskim pozivnikom i</t>
  </si>
  <si>
    <t xml:space="preserve">- provesti vizualni pregled, te konfiguriranje po ovlaštenom
   serviseru sa izdavanjem dokumentacije (knjiga održavanja, </t>
  </si>
  <si>
    <t xml:space="preserve">NAPOMENA:
U cijenu uračunati i ostale potrebne radove i opremu za dovođenje do pune funkcionalnosti sustava. </t>
  </si>
  <si>
    <t>Adresabilni ručni javljač, spaja se u petlju, crvene boje, nazidne izvedbe, IP67, izrađen od pojačane plastike.</t>
  </si>
  <si>
    <t xml:space="preserve">Konačnu mikrolokaciju uskladiti na licu mjesta.
NAPOMENA:
U cijenu uračunati i ostale potrebne radove i opremu (npr.poklopac za vrijeme radova) za dovođenje do pune funkcionalnosti sustava. </t>
  </si>
  <si>
    <t>Optički javljač požara.</t>
  </si>
  <si>
    <t>Adresabilni optički javljač. 
Montiraju se na na podnožje u petlju, bijele boje.</t>
  </si>
  <si>
    <t>Termički/optički javljač požara</t>
  </si>
  <si>
    <t>Adresabilni termički/optički javljač.
Montiraju se na na podnožje u petlju, bijele boje.</t>
  </si>
  <si>
    <t>Mini paralelni indikator stanja.</t>
  </si>
  <si>
    <t>Indikator stanja detektora/senzora ugrađenog unutar spuštenog stropa.</t>
  </si>
  <si>
    <t>Podnožje za montažu optičkih i termičkih javljača požara.
Spaja se u petlju, bijele boje.</t>
  </si>
  <si>
    <t>Podnožje sa izolatorom petlje, za montažu optičkih i termičkih javljača požara.
Spaja se u petlju, bijele boje.</t>
  </si>
  <si>
    <t>Sirena požara.</t>
  </si>
  <si>
    <t>Adresabilna sirena za vatrodojavu, napajanje iz petlje, 97dBA/1m, 32 tona, 400-2850Hz, IP65, -10°C÷+50°C.
Spaja se u petlju, crvene boje.</t>
  </si>
  <si>
    <t>IC barijera.</t>
  </si>
  <si>
    <t>Ic barijera-transmitter, komplet sa optičkom prizmom. 
Montiraju se i napaja iz petlje, 5÷50m, &lt;750m2, IP50, -30÷55°C.</t>
  </si>
  <si>
    <t>I/O modul.</t>
  </si>
  <si>
    <t>Ulazno/izlazni modul, 2x nadzirani ulaz + 2x relejni izlaz, napaja se iz petlje, za potrebe povezivanja sa dizalom, centralama odimljavanja, vratima, zastorom,..</t>
  </si>
  <si>
    <t xml:space="preserve">Protupožarni panel </t>
  </si>
  <si>
    <t xml:space="preserve">U cijenu uračunati i ostale potrebne radove spajanja, sitni materijal i opremu (aku baterije) za dovođenje do pune funkcionalnosti sustava. </t>
  </si>
  <si>
    <t>Tehničke karakteristike u pogledu načina ugradbe i upravljivosti.</t>
  </si>
  <si>
    <t xml:space="preserve">- Dobava i ugradba akumulatora (2x 12V/7,5Ah). </t>
  </si>
  <si>
    <t>- dobava i spajanje konektora za korisnički interfejs</t>
  </si>
  <si>
    <t>- provesti vizualni pregled, te konfiguriranje po ovlaštenom serviseru sa izdavanjem dokumentacije (knjiga održavanja, uzbunjivanja...). Konfiguriranje mora obuhvatiti sve elemente sustava.</t>
  </si>
  <si>
    <t>- puštanje u rad VDC - paralelnog panela</t>
  </si>
  <si>
    <t>Tehničko pračenje tijeka izvođenja po ovlaštenom dobavljaču - serviseru koji navedeni sustav spaja, funkcionalno ispituje i u konačnici pušta u rad.</t>
  </si>
  <si>
    <t xml:space="preserve">U cijenu uračunati sve potrebne radove spajanja, sitni materijal i opremu za dovođenje do pune funkcionalnosti sustava. </t>
  </si>
  <si>
    <t xml:space="preserve">Provedba vizualnog pregleda, te konfiguriranje sustava sa izdavanjem dokumentacije (knjiga održavanja, uzbunjivanja..., protokol ispitivanja sa završnim mišljenjem). </t>
  </si>
  <si>
    <t>Konfiguriranje i funkcionalno ispitivanje mora obuhvatiti sve elemente sustava te sustava koji su sa njim povezani.</t>
  </si>
  <si>
    <t>Dokumentacija se predaje u dva jednakovrijedna kompleta. Jedan je za arhivu, a drugi je dio prvog koji se mora nalaziti na licu mjesta.</t>
  </si>
  <si>
    <t>Povezivanje sa Kneževom palačom</t>
  </si>
  <si>
    <t>Povezivanja sustava automarske dojave požara (centrale) Porvidurove palače sa istim sustavom unutar postojećeg dijela Kneževe palače.</t>
  </si>
  <si>
    <t>Izvodi se od novoprojektirane centrale u tehničkoj prostoriji prizemlja Providurove palače do postojeće centrale sustava unutar tehničke protorije u prizemlju Kneževe palače.</t>
  </si>
  <si>
    <t>Provedba vizualnog pregleda, te konfiguriranje sustava sa izdavanjem dokumentacije tj. Unošenjem izmjena u postojeću sa ispitivanjem.</t>
  </si>
  <si>
    <t>Obuka korisnika</t>
  </si>
  <si>
    <t>Obuka korisnika odvija se na način da se isti upoznaju sa sustavom, sa dokumentacijom, načinom vođenja dokumentacije i praktičnog dijela.</t>
  </si>
  <si>
    <t>Obuka se provodi u minimalno dva termina koji ne mogu biti uzastopni, već sa razmakom od minimalno sedam dana. Time se omogučava da korisnik upozna sustav i dokumentaciju te stvori uvjete da postavlja pitanja.</t>
  </si>
  <si>
    <t>Tijekom prvog termina korisnik se upoznaje sa općim stvarima od toga da sustav postoji i gdje se nalazi. Predaje se dokumentacija u svezi uporabe i održavanja.</t>
  </si>
  <si>
    <t>Tijekom drugog termina korisnik se upoznaje sa svim odrednicama koje mu se mogu pojaviti tijekom uporabe i kako ih otkloniti.</t>
  </si>
  <si>
    <t>Tijekom trećeg termina korisnik se upoznaje sa svim što ne smije samostalno raditi, a tijekom ovog termina predviđena su pitanja i odgovori korisnika koji se sada već upoznao sa sustavom.</t>
  </si>
  <si>
    <t>SOS invalidsko pozivno tipkalo</t>
  </si>
  <si>
    <t>Dobava, ugradba i spajanje u funkcionalnu cjelinu SOS invalidskog pozivnog tipkala koji se sastoji od:
- centralni uređaja sa zvučnom i svjetlosnom dojavom
   ugrađenog iznad ulaznih vrata invalidkosg WC-a</t>
  </si>
  <si>
    <t>- potezno razrješnog tipkala (sa LED diodom signalizacije
   stanja)
- signalna svjetiljka sa zujalicom u prostoru pulta
  (daljinska signalizacija).</t>
  </si>
  <si>
    <t>Komplet sa svom potrebnom opremom do pune funkcionalnosti.</t>
  </si>
  <si>
    <t>Dobava centrale alarmnog ozvučenja HRN EN54, komplet ožičena.</t>
  </si>
  <si>
    <t>Ugradbu izvesti u skladu sa projektnom dokumentacijom,  blok shemom i uputama proizvođača.</t>
  </si>
  <si>
    <t>Centrala se sastoji od:</t>
  </si>
  <si>
    <t>Samostojeći metalni ormar IP20, RAL 7035, podnožje, staklena vrata (sigurnosno staklo) sa bravicom , otvaranje vrata  lijevo ili desno sa kutem otvaranja od 180°, mogučnost demontiranja (2 bravice) bočnih i zadnje stranice (1mm debljina stranica),</t>
  </si>
  <si>
    <t>Centralna procesorska jedinica treba omati priključak za ukupno do 8 pojačala i 2 rezervna pojačala, A/B izlaze, te još treba imati ukupno 4 nadziranih upravljačko mikrofonskih</t>
  </si>
  <si>
    <t>konzole, uključujući 8 analognih audio ulaza i 8 analognih audio izlaza, kontrolu zvučničkih linija signalom 18 ili 20kHz do točnosti 5%, 8 alarmnih programabilnih kontrolnih relejnih</t>
  </si>
  <si>
    <t>ulaza dodjeljivih prioriteta, mogućnost ugradnje 2 kartice do 8 mikrofonsko/linijskih ili AES/EBU ulaza/izlaza, kompatibilnost  sa TERRACOM IP-media streamers za priključak dodatnih IP-Audio IN/EX streamer jedinica, IP-media konzola i</t>
  </si>
  <si>
    <t>IP-Pozivnih stanica, ukupno do 256 prioriteta konfiguriranih u 256 zona u Lokalnoj mreži, konfiguracija sustava putem PC uređaja, upravljanje osnovnim (dozvoljenim) funkcijama  putem upravljačkog monitora i tipkala na prednjoj strani</t>
  </si>
  <si>
    <t>uređaja, generator govorrnih poruka do ukupno 1 sat WAV format audio zapisa, ukupno 48 poruka istovremenog  emitiranja, potpuna kontrola i nadzor svih priključenih jedinica od  mikrofonske kapsule do izlaznih zvučničkih linija, ugrađen</t>
  </si>
  <si>
    <t>real-time sat za automatsko uključenje poruka, vremensku regulaciju glasnoća ili uključenje pozadinske glazbe, fault-report security kontakt (dojava greške sustava),</t>
  </si>
  <si>
    <t>Kompatibilna sa centralnim upravljačkim procesorom, konfiguracije 4x250W ili 2x500W klase D, pokazivači statusa s prednje strane uređaja: napajanje, baterije, servisna i generalna greška, Signal, Clip, Fault i Ready,</t>
  </si>
  <si>
    <t>stražnja strana uređaja: mrežni prekidač sa osiguračem, podešavanje ulaznog nivoa, glavni priključak greške, priključak isključenja (disabled contact), napajanje 115-230VAC +/- 15%, 50/60Hz, maksimalna potrošnja 1169 W, baterijsko napajanje 19-30 VDC,</t>
  </si>
  <si>
    <t>maksimalna potrošnja 43,85 A, linijski ulazi: frekvencijski opseg 50 Hz-20 kHz/+/-3 dB, S/N više od 90 dB, THD manje od 0,1% @ 1 kHz,  ulazna osjetljivost 770 mV, ulazna impedancija 20 kOhm,</t>
  </si>
  <si>
    <t>Kompatibilna sa centralnim upravljačkim procesorom, 24VDC, maksimalna struja punjenja12 A, maksimalni kapacitet baterija 225 AH, uključujući odvojeni ispravljač 120 W/24 VDC, napajanje 115/230VAC +/- 15%, 50/60 Hz,</t>
  </si>
  <si>
    <t>6 kanalno stereo pretpojačalo, 2 mikrofonska ulaza sa prioritetom i fantomskim napajanjem, 1 stereo balansirani ulaza, 3 nebalansiranih stereo ulaza,  stereo balansirani izlaz,</t>
  </si>
  <si>
    <t>napajanje 100-240V / 50-60Hz, potrošnja 12W, dimenzija 482x44x335mm, rack montaža 1HE, težina 4,1kg</t>
  </si>
  <si>
    <t>CD/MP3/USB/SD reproduktor i FM prijamnik; konektori: izlazni FM: RCA x 1; CD/USB/SD: RCA x 1; RS232 Control port; frekvencijski raspon 20 Hz - 20 kHz; napajanje: 110-230V/50-60Hz; potrošnja: 10VA; dimenzije: 482x44x3300mm; masa: 3,82 kg</t>
  </si>
  <si>
    <t>Internet radio prijemnik; Linum tehnologija; 30.000 kanala (Custom audio stream selection); MP3, WMA &amp; AAC radio station support; memorija 100 stanica; 2,8 TFT display;</t>
  </si>
  <si>
    <t>balansirani stereo izlazi; napajanje: 110-230V/50-60Hz; potrošnja: 1,6VA; dimenzije: 482x44x330mm; masa: 3,2 kg</t>
  </si>
  <si>
    <t>UKUPNO CENTRALA</t>
  </si>
  <si>
    <t>dimenzija 190x120mm, kružni isječak 165mm, težine 1,3 kg, bijele boje (RAL9016).</t>
  </si>
  <si>
    <t xml:space="preserve">ugradni zvučnik, snage 20W/100V (20/10/5/2,5W), impedancija zvučnika 8 Ohma, kut pokrivanja 180/80 stupnjeva pri 1kHz/2kHz, frekvencijski opseg 100Hz-20kHz, osjetljivosti 94dB/1m/1W, max. SPL 107dB/1m/FP, 
</t>
  </si>
  <si>
    <t>dimenzija 280x126mm, kružni isječak 246mm, težine 2,95 kg, bijele boje (RAL9016); materijal: metal, metalna zaštitna kapa, čelična zaštitna mrežica</t>
  </si>
  <si>
    <t>nadgradni zvučnik, montaža na strop, snage 6W/100V (6/3/1,5/1/0,75/0,25W), impedancija zvučnika 8 Ohma, kut pokrivanja 160/100 stupnjeva pri 1kHz/2kHz,</t>
  </si>
  <si>
    <t>frekvencijski opseg 85Hz-18kHz, osjetljivosti 94dB/1m/1W, max. SPL 101dB/1m/FP, dimenzija: promjer 170mm; visina 75mm, težine 1,02 kg, bijele boje (RAL9016); materijal: metal, čelična zaštitna mrežica.</t>
  </si>
  <si>
    <t>nadgradni zvučnik, montaža na zid, snage 6W/100V (6/3/1,5/1/0,75/0,25W), impedancija zvučnika 8 Ohma, kut pokrivanja 115/104 stupnjeva pri 1kHz/2kHz,</t>
  </si>
  <si>
    <t>frekvencijski opseg 220Hz-18kHz, osjetljivosti 92dB/1m/1W, max. SPL 100dB/1m/FP, dimenzija: 233x168x75mm, težine 1,05 kg, bijele boje (RAL9016); materijal: nezapaljiva plastika, čelična zaštitna mrežica.</t>
  </si>
  <si>
    <t>zvučnički stup, vanjska montaža, snage 20W/100V (20/10/5/2,5W), impedancija zvučnika 2 Ohma, kut pokrivanja: H:180/150;  V:110/60 stupnjeva pri 1kHz /2kHz, frekvencijski opseg 170Hz-17kHz, osjetljivosti 92dB/1m/1W, max. SPL 105dB/1m/FP,</t>
  </si>
  <si>
    <t>zaštita: IP33; max. dozvoljena temp. okoline: +70/ -25 stupnjeva; dimenzija: 370x100x90mm, težine 2,5 kg, materijal: aluminij, aluminijska zaštitna mrežica, čelični zidni nosač; bijele boje (RAL9016).</t>
  </si>
  <si>
    <t>Dobava i ugradba sustava induktivne/zvučne petlje polivalentne dvorane.</t>
  </si>
  <si>
    <t>Sustav se sastoji od:
- pojačala 2x9,2Arms sa dva izlaza fazno pomaknuta 90°
- 2x bakrene trake 18x0,25mm, komplet sa zaštitnom
  PVC trakom širine 45mm, sve ugrađeno ispod obloge
  poda (parket, pločice,...) - svaka se spaja na izlaz od pojačala.</t>
  </si>
  <si>
    <t>-  oznakama prisutnosti petlje za ljude sa oštećenjem sluha
- upute
- EE napajanje
- Rack ormar 9U (600x450mm.)</t>
  </si>
  <si>
    <t>Dobava i ugradba sustava induktivne/zvučne petlje pulta.</t>
  </si>
  <si>
    <t>Sustav se sastoji od:
- kompaktnog drivera
- stolnog mikrofona
- pripremljene petlje (za ugradbu ispod stola)
- oznakom prisutnosti petlje za ljude sa oštećenjem sluha
- uputama
- prikladnim EE napajanjem.</t>
  </si>
  <si>
    <t>Izvodi se redudantnom linijom od novoprojektirane centrale u tehničkoj prostoriji prizemlja Providurove palače do postojeće centrale sustava unutar tehničke protorije u prizemlju Kneževe palače.</t>
  </si>
  <si>
    <t>Komplet sa svim potrebnim radnjama za dovođenje do pune funkcionalnosti sustava.</t>
  </si>
  <si>
    <t>Uvjeti priključenja - PRIKLJUČNA TOČKA.</t>
  </si>
  <si>
    <t>Ormar tipski opremljen sa montiranom elzet bravicom na vratima.
Min. V x Š x D = 319x205x135mm IP54, IK10, RAL 7035.
Komplet sa regletom sa prenaponskom zaštitom.</t>
  </si>
  <si>
    <t>Ugradba unutar PSS samostojećeg ormara.</t>
  </si>
  <si>
    <t>Ormar tipski nazidni opremljen sa montiranom elzet bravicom na vratima.
Min. V x Š x D = 185x103x93mm IP54, IK10, RAL 7035.</t>
  </si>
  <si>
    <t>RO-SS1 - komunikacijski ormar</t>
  </si>
  <si>
    <t>Ormare opremiti komplet sa vratima (staklo), bravicom, krovištem, podnožjem sa kotačićima, svim stranicama, pregradama, nosačima kabela...
i ostale opreme potrebne za ostvarivanje pune funkcionalnosti.</t>
  </si>
  <si>
    <t>Uz opremu u svaki ormar ugraditi:
- komplet za prinudni protok zraka sa 4 ventilatora upravljan
  preko termostata
- rasvjetna armatura upravljana preko tipkala</t>
  </si>
  <si>
    <t>- panel za uzemljenje
- horizontalne vodilice kabela, komplet sa prstenovima
- nosači i ostala oprema (postolje) za podnu ugradbu</t>
  </si>
  <si>
    <t>Oprema ormara:</t>
  </si>
  <si>
    <t>- Ethernet switch 24xRJ45, 2xSFP Gigabit Web managed
  Kompatibilan sa IEEE 802.3, 802.3u, 802.3ab, 802.3x, 802.3z 
  i 802.3ad. Auto MDI/DI-X funkcija. 8K MAC adresa, VLAN,</t>
  </si>
  <si>
    <t>- Mini GBIC SFP Modul 1,25Gbps LC duplex konektor</t>
  </si>
  <si>
    <t>- 1x NN letva sa 6x šuko 16A/250V, 1U, 19"</t>
  </si>
  <si>
    <t>- Digitalna /(hibridni IP PBX sustav) centrala do 52 lokala</t>
  </si>
  <si>
    <t>- UPS 1500VA, 1U 230V  kom1</t>
  </si>
  <si>
    <t xml:space="preserve">  1300W/1kVA, 230V, 47-53Hz, line interactive, sine wave
  2ms transfer vrijeme, RJ45, smartslot, USB
</t>
  </si>
  <si>
    <t xml:space="preserve">Ožičenje i šemirane se izvodi F/UTP kabelom cat 5e (ili drugim sukladno sustavu) sa razdjelnih panela na switch. </t>
  </si>
  <si>
    <t>Pri izvedbi predvidjeti:
- 70x  patch kabel F/UTP cat.5e (dužine cca. 1,50m)
- mjesto za moguću ugradbu ADSL adaptera
- mjesto za ugradbu ostale opreme (opreme videonadzora,
  SATV-TV-FM opreme,...)</t>
  </si>
  <si>
    <t xml:space="preserve">Sve komplet sa mikrokonektorima RJ45, spajanjem, kabelima, kabelskim vezicama, potrebnim natpisima i ostalim sitnim
materijalom. </t>
  </si>
  <si>
    <t>Povezano, ispitano i dokumentirano, izrađena izvedbena dokumentacija i pušteno u rad.</t>
  </si>
  <si>
    <t>RO-SS2 - komunikacijski ormar</t>
  </si>
  <si>
    <t>Ormar rack 19", 42U, V x Š x D = 1980 x 800 x 800mm.</t>
  </si>
  <si>
    <t>Ormar opremiti komplet sa vratima (staklo), bravicom, krovištem, podnožjem sa kotačićima, svim stranicama, pregradama, nosačima kabela...
i ostale opreme potrebne za ostvarivanje pune funkcionalnosti.</t>
  </si>
  <si>
    <t xml:space="preserve">  700W/1kVA, 230V, 47-53Hz, line interactive, sine wave
  2ms transfer vrijeme, RJ45, smartslot, USB
</t>
  </si>
  <si>
    <t>Pri izvedbi predvidjeti:
- 40x  patch kabel F/UTP cat.5e (dužine cca. 1,50m)
- mjesto za moguću ugradbu ADSL adaptera
- mjesto za ugradbu ostale opreme (opreme videonadzora,
  SATV-TV-FM opreme,...)</t>
  </si>
  <si>
    <t>RO-SS3 - komunikacijski ormar</t>
  </si>
  <si>
    <t>Pri izvedbi predvidjeti:
- 100  patch kabel F/UTP cat.5e (dužine cca. 1,50m)
- mjesto za moguću ugradbu ADSL adaptera
- mjesto za ugradbu ostale opreme (opreme videonadzora,
  SATV-TV-FM opreme,...)</t>
  </si>
  <si>
    <t>RO-SS4 - komunikacijski ormar</t>
  </si>
  <si>
    <t>Ormar rack 19", 32U, V x Š x D = 1980 x 800 x 800mm.</t>
  </si>
  <si>
    <t>RO-SATV</t>
  </si>
  <si>
    <t>Ormar rack 19", 32U, V x Š x D = 1980 x 600 x 600mm.</t>
  </si>
  <si>
    <t>Oprema ormara:
Ormar je trenutno nema opreme, predviđen za buduće potrebe bazne stanice, do njega se polažu dolazni glavni kabeli SATV-TV-FM razvoda.</t>
  </si>
  <si>
    <t xml:space="preserve">Ožičenje i šemirane se izvodi coax kabelom (ili drugim sukladno sustavu). </t>
  </si>
  <si>
    <t>Pri izvedbi predvidjeti:
- mjesto za mogućiu ugradbu panela napjanja
- mjesto za ugradbu ostale opreme (SATV-TV-FM opreme)</t>
  </si>
  <si>
    <t xml:space="preserve">Sve komplet sa kabelskim vezicama, potrebnim natpisima i ostalim sitnim materijalom. </t>
  </si>
  <si>
    <t>Povezano, ispitano i dokumentirano, izrađena izvedbena dokumentacija.</t>
  </si>
  <si>
    <t>Video govorni uređaj uredi</t>
  </si>
  <si>
    <t>Video govorni uređaj u boji (color) komplet za 2 korisnika, portafonski sustav.</t>
  </si>
  <si>
    <t>Ugradbu izvesti u skladu sa projektnom dokumentacijom, konačnim mogučnostima i stanju na terenu.</t>
  </si>
  <si>
    <t>Dodatna oprema:</t>
  </si>
  <si>
    <t>Video govorni uređaj invalid i pult</t>
  </si>
  <si>
    <t>Video govorni uređaj u boji (color) komplet za 1 korisnika, portafonski sustav.</t>
  </si>
  <si>
    <t>TRAKASTI UZEMLJIVAČ</t>
  </si>
  <si>
    <t>FeZn 30x4 (mm) za izradu trakastog uzemljivača.</t>
  </si>
  <si>
    <t>U cijenu uračunati povezivanje sa odvodima, te sav ostali potrebni materijal za dovođenje do pune uporabljivosti.</t>
  </si>
  <si>
    <t>- križne spojnice</t>
  </si>
  <si>
    <t>Ugradbu izvesti u skladu sa projektnom dokumentacijom i uputama proizvođača.</t>
  </si>
  <si>
    <t>Cu 50 (mm2) za izradu trakastog uzemljivača.</t>
  </si>
  <si>
    <t>Pocinčani FeZn vod RD Ø8(mm)</t>
  </si>
  <si>
    <t>Povezivanje trakastog uzemljivača građevine izvedenog sa pocinčanom trakom FeZn 30x4 (mm) sa vertikalama odvoda vode,  uzemljenje metalne ograde u okolišu i sl...</t>
  </si>
  <si>
    <t>U cijenu uračunati povezivanja tj. kompletan materijal i opremu do pune uporabljivosti.</t>
  </si>
  <si>
    <t>Povezivanje trakastog uzemljivača građevine izvedenog sa pocinčanom trakom FeZn 30x4 (mm) uzemljenje metalnih masa i sl...</t>
  </si>
  <si>
    <t>Mjerni spoj</t>
  </si>
  <si>
    <t>Križna spojnica čini mjerni spoj u kojoj se spajaju dozemni vod  FeZn ɸ8 mm i izvod FeZn ɸ10 mm sa  trakastog uzemljivača.</t>
  </si>
  <si>
    <t>Komplet sa pločicom sa ugraviranom oznakom mjernog mjesta te komplet sa metalnom zaštitom sa opremom za montiranje, te obojana u antikorozivnu boju sukladoj boji fasade (dužina 1,50m).</t>
  </si>
  <si>
    <t>Izvodi sa trakastog uzemljivača do mjernog spoja</t>
  </si>
  <si>
    <t>FeZn vod RD ɸ10mm za izvedbu spoja odvoda sa krovnih ploha izvedenih sa FeZn vod RD ɸ8mm, sve preko mjernog spoja sa pripadnom spojnicom.</t>
  </si>
  <si>
    <t>Fiksiranje po fasadi. Maksimalni međusobni razmak fiksiranja je 0,50(m).</t>
  </si>
  <si>
    <t>U cijenu uračunati kompletan materijal (premazivanje bitumenom 0,50m iznad i ispod zemlje, potrebni nosači, križne spojnice,...) i opremu do pune uporabljivosti.</t>
  </si>
  <si>
    <t>Hvataljke+odvodi</t>
  </si>
  <si>
    <t xml:space="preserve">FeZn vod RD ɸ8mm za izvedbu hvataljki. </t>
  </si>
  <si>
    <t>Hvataljke se izvode po sljemenu i zabatu krova duž krovnih nosača trake. Maksimalni međusobni razmak nosača je 0,80(m).</t>
  </si>
  <si>
    <t>U cijenu uračunati kompletan materijal (nosači, križne spojnice,...) i opremu do pune uporabljivosti.</t>
  </si>
  <si>
    <t>Hvataljke - premošćenja i spajanja metalnih masa</t>
  </si>
  <si>
    <t>FeZn vod RD ɸ8mm za izvedbu premošćenja - spojeva.</t>
  </si>
  <si>
    <t>FeZn vodom sa tipskom spojnom opremom povezati na glavnu hvataljku i odvodne vodove: limene opšave, limene vertikale odvoda vode, razne metalne nosače,... .</t>
  </si>
  <si>
    <t>U cijenu uračunati kompletan materijal i opremu do pune uporabljivosti.</t>
  </si>
  <si>
    <t>Sustav izolirane hvataljke za instalaciju na metalnu krovnu konstrukcije za zaštitu elektrčnih instalacija.
Osnova sustava izolirane hvataljke je nosač koji se učvršćuje u tri točke na metalnu konstrukciju.</t>
  </si>
  <si>
    <t xml:space="preserve">Izjednačenje potencijala može se uspostaviti preko metalnih i uzemljenih krovnih konstrukcija, uzemljenih dijelova strukture građevine općenito, kao i preko zaštitnog vodiča niskonaponskog sustava. </t>
  </si>
  <si>
    <t>U slučaju kada je sigurnosni razmak 0,75 metara, stezaljku za izjednačenje potencijala pričvrstiti 1,5 metara iza priključnog elementa.  Sustav instalirati prema uputama proizvođača.</t>
  </si>
  <si>
    <t>Sustav se sastoji od:</t>
  </si>
  <si>
    <t xml:space="preserve">Ugradbu izvesti u skladu sa projektnom dokumentacijom i uputama proizvođača. </t>
  </si>
  <si>
    <t>IZJEDNAČENJE POTENCIJALA</t>
  </si>
  <si>
    <t>Ugradbu materijala i opreme provoditi pridržavajući su uputa danih u projektu (tekstualni i nacrtni), uputa proizvođača te normativnih uputa.</t>
  </si>
  <si>
    <t>Svi spojni komadi, a poglavito svi izrađeni od upletenih bakrenih vodiča. moraju biti dobavljeni kao tipski po proizvođaču gotovi proizvodi sa potrebnim dokazima kvalitete.</t>
  </si>
  <si>
    <t>Svi vijčani spojevi moraju imati primjenjeno rješenje protiv odvijanja npr. Dodatnu maticu, podložnu rascijepljenu pločicu i sl..</t>
  </si>
  <si>
    <t>Svi spojevi u konačnici moraju biti antikorozivno zaštičeni, a vijčane glave premazane crvenom bojom.</t>
  </si>
  <si>
    <t>U cijeni uračuna i izrada spojnog mjesta na elementima koji se povezuju npr. Dovarivanjem matica, bušenjem i izradom navoja, dovarivanjem spojnog Fe komada i sl. .</t>
  </si>
  <si>
    <t>Prije dobave i ugradbe potrebno je:
- opremi i materijale nominirati nadzornom inženjeru
- provesti pripremu za polaganje i spajanje na licu mjesta,
- provesti konačnu izmjeru prije narudžbe količina 
a sve predhodno prihvaćeno po nadzornom inženjeru.</t>
  </si>
  <si>
    <t xml:space="preserve">U cijenu uračunati i svu dodatnu opremu i materijale neophodnu za ugradbu npr. spojnu i pričvrsnu opremu za potrebe učvrščenja npr. vijčanu opremu, križne i ine spojnice, OG  obujmice i sl.; </t>
  </si>
  <si>
    <t>Sabirnica - masivna izvedba, montiranje u ormar ili na zid</t>
  </si>
  <si>
    <t>Mogućnosti priključka:
- 6x vodiča 6÷16mm²
- 1x okrugli vodič Rd 8-10
- 1x plosnati vodič do FL40
- 2x kabelska stopica M8</t>
  </si>
  <si>
    <t>- Podnožje i poklopac od čelika, pocinčan
- Kontaktna letvica od čelika, galvanski pocinčana
- Vijci i premosnik od čelika, vruče pocinčani tj. galvanski pocinčani
- 348 x 120 x 83 mm</t>
  </si>
  <si>
    <t>FeZn 30x4mm (2,0m) traka montirana na čelične nosače preko izolatorskih podloški. 
Sabirnice za izjednačenje potencijala. Komplet.</t>
  </si>
  <si>
    <t>Cu 50 mm2 - za povezivanje KIP-ova glavnih EE ormara</t>
  </si>
  <si>
    <t>Uzidno/nazidno polaganje sa potrebnom spojnom opremom.</t>
  </si>
  <si>
    <t>Fleksibilna plosnata Cu pletenica 16mm2 
sa kompresionim ravnim završetcima za vijčani M8 spoj.</t>
  </si>
  <si>
    <t xml:space="preserve">Povezivanje metalnih elemenata koji se u normalnom pogonu pomiču kao što su to npr. vrata, podni poklopci i sl. ili su nepokretni, ali su izolirani nekom spojnom strojarskom opremom. </t>
  </si>
  <si>
    <t xml:space="preserve">Dužina bakrene pletenice ne smije ograničavati manipuliranje sa pomičnim elementima. </t>
  </si>
  <si>
    <t>Dužine do 30 cm.</t>
  </si>
  <si>
    <t>Dužine do 50 cm.</t>
  </si>
  <si>
    <t xml:space="preserve">Povezivanje metalnih elemenata koji se u normalnom pogonu pomiču kao što su to npr. vrata, podni poklopci i sl. ili su nepokretni ali izolirani nekom spojnom opremom. Dužina bakrene pletenice ne smije ograničavati manipuliranje sa pomičnim elementima. </t>
  </si>
  <si>
    <t>Dužine do 80 cm.</t>
  </si>
  <si>
    <t>Cu pletenica 16mm2 
sa kompresionim završetcima za vijčani M8 spoj.</t>
  </si>
  <si>
    <t>Povezivanje metalnih elemenata koji se u normalnom pogonu ne pomiču kao što su to npr. kotlovi, metalna kučišta,....</t>
  </si>
  <si>
    <t>H07V-K 6 mm2 (žutozeleni) u PVC cijevi
Povezivane pojedinačnih metalnih masa u građevini sa glavnom  sabirnicom.</t>
  </si>
  <si>
    <t>H07V-K 10 mm2 (žutozeleni) u PVC cijevi
Povezivane pojedinačnih metalnih masa u građevini sa glavnom  sabirnicom.</t>
  </si>
  <si>
    <t>H07V-K 16 mm2 (žutozeleni) u PVC cijevi
Povezivane pojedinačnih metalnih masa u građevini sa glavnom  sabirnicom.</t>
  </si>
  <si>
    <t>Za uzemljenje vodilica dizala
FeZn 30x4mm traka montirana na čelične nosače preko izolatorskih podloški za izjednačenje potencijala vodilica (prsten-sabirnica je u prizemlju i na najgornjoj etaži okna).</t>
  </si>
  <si>
    <t xml:space="preserve">Za uzemljenje vodilica dizala
Čelična pocinčana šipka promjera Ø20mm za izvođenje uzemljenja. Šipka se izvodi od dva djela 1000mm + 1500mm. Za svaki komplet predvidjeti šiljak, te spoj na donju uzemljivačku sabirnicu vodilica. </t>
  </si>
  <si>
    <t xml:space="preserve">UPS </t>
  </si>
  <si>
    <t>UPS 20kVA za potrebe evakuacionog dizala (premoštenje vremena rada do startanja agregata).</t>
  </si>
  <si>
    <t>Autonomija rada na baterije: 10 minuta @ 18kW
Interne baterije UPS-a 64 x 9Ah.</t>
  </si>
  <si>
    <t>Ulaz: Trofazno 380 / 400 / 415 VAC
Frekvencija: 50/60 Hz
Faktor snage:  ≥ 0.99
THDi: &lt;3%</t>
  </si>
  <si>
    <t>Izlaz: Trofazno 380 / 400 / 415 VAC
Frekvencija: 50/60 Hz± 0,005%
Faktor snage:  1,0
Izlazni napon (oblik): čisti sinusni valni oblik napona</t>
  </si>
  <si>
    <t>ON-LINE dvostruka konverzija sa IGBT ispravljačem/pretvaračem,
RS232 , RS485 sučelje
tower verzija</t>
  </si>
  <si>
    <t>kontakti za daljinsko isključivanje UPS uređaja
elektronski i ručni bypass
LCD zaslon
kontakti za daljinsku signalizaciju
Radna temperatura: 0°C do 40°C
(za dugi vijek baterija optimalna od 20 do 25 °C)
Dozvoljena vlažnost:5% - 95% bez kondenzacije</t>
  </si>
  <si>
    <t>U cijenu uključiti i potrebna spajanja i ostalu potrebnu
opremu za ostvarivanje pune funkcionalnosti</t>
  </si>
  <si>
    <t>Hrvatski certifikati za sigurnost i radiofrekventnu kompatibilnost.</t>
  </si>
  <si>
    <t>U cijenu uključiti i probni rad, ispitivanja i sve ostale radnje te obuku korisnika do potpune funkcionalnosti i uporabljivosti.</t>
  </si>
  <si>
    <t>Ormarić prve pomoći.</t>
  </si>
  <si>
    <t>Ormarić prve pomoći sa oznakom i ovješenjem.</t>
  </si>
  <si>
    <t>Ugradbu izvesti u skladu sa projektnom dokumentacijom i uputama proizvođača u prostorima EKI ormara u prizemlju, te prostoru GRO ormara u prizemlju.</t>
  </si>
  <si>
    <t>Demontiranje postojećeg agregata montiranog predviđenog za potrebe Kneževe palače.
Komplet sa svim potrebnim radovima za osiguranje normalnog nastavka rada Kneževe palače tijekom radova na izmještanju agregata.</t>
  </si>
  <si>
    <t>Montaža agregata, povezivanje, te puštanje u rad.
U cijenu uključiti i probni rad, ispitivanja i sve ostale radnje te obuku korisnika do potpune funkcionalnosti i uporabljivosti.</t>
  </si>
  <si>
    <t>MULTIMEDIJALNA OPREMA</t>
  </si>
  <si>
    <t>POLIVALENTNA DVORANA</t>
  </si>
  <si>
    <t xml:space="preserve">Višežilni mikrofonski kabel </t>
  </si>
  <si>
    <t>16 kanala
Tip: 16x 2x 0.15mm2
Ukupni promjer: max 16mm
Svaki kanal je individualno opleten, ima vlastiti vodič za uzemljenje, te oznake rednog broja kanala</t>
  </si>
  <si>
    <t>Kabeli se polažu podžbukno u instalacijskim cijevima.</t>
  </si>
  <si>
    <t>Audio kabel - simetrični</t>
  </si>
  <si>
    <t>Tip: 2x0.135mm2
Ukupni presjek: ø6mm</t>
  </si>
  <si>
    <t>DMX kabel</t>
  </si>
  <si>
    <t>Tip: 2x0,178+1x0,178mm2
Karakteristika: 110ohm
Ukupno promjer: cca 5mm
Digitalni kabel</t>
  </si>
  <si>
    <t>S/FTP instalacijski kabel</t>
  </si>
  <si>
    <t>Upleteni oklopljeni parični kabel
Maksimalni promjer kabela: 7mm
Kategorija: Cat6
Plave boje</t>
  </si>
  <si>
    <t>Zidni Priključni panel</t>
  </si>
  <si>
    <t>Boja: crna
Dimenzije: 450 x 350 x 100mm
Priključnice: 12 x XLR-3pM; 4x XLR-3pF;
1 x XLR-5pM; 1 x XLR-5pF;
2 x Ethercon Cat.6
2 x Schuko
Oprema: alfanumeričke oznake, gumeni poklopci priključnica</t>
  </si>
  <si>
    <t>Šuko priključnica sa OG kutijom u industrijskoj izvedbi</t>
  </si>
  <si>
    <t>OG kutija za šuko priključnicu 16 3P
ugradna šuko priključnica sa poklopcem 16A 230V
Boja : crna</t>
  </si>
  <si>
    <t>DMX priključna kutija, nadžbukna</t>
  </si>
  <si>
    <t>s XLR 5pin-M i XLR-5p-F priključnicom</t>
  </si>
  <si>
    <t xml:space="preserve">NHXMH-J kabel </t>
  </si>
  <si>
    <t>NHXMH-J 3x2,5mm2</t>
  </si>
  <si>
    <t>TONSKI STUDIO</t>
  </si>
  <si>
    <t>Zvučnički kabel</t>
  </si>
  <si>
    <t>Tip: 2x2,5mm2
Vodič 140 x 0,15 mm Cu
Imp. 8 Ω / km
Ukupni presjek: max 7.8 ± 0.2 mm</t>
  </si>
  <si>
    <t>Tip: 4x2,5mm2
Vodič 322 x 0,10 mm Cu
Imp. 8 Ω / km
Ukupni presjek: max 10,6 ± 0.3 mm</t>
  </si>
  <si>
    <t>Studijska priključna kutija</t>
  </si>
  <si>
    <t>Boja: crna
Dimenzije: 450 x 350 x 100mm
Priključnice: 12 x XLR-3pM/Combo TRS; 4x XLR-3pF; 4xTRS ugradna
1x Speakon 2-polni ugradni
1 x Ethercon Cat.6
2 x Schuko
Oprema: alfanumeričke oznake, gumeni poklopci priključnica</t>
  </si>
  <si>
    <t>Protupožarna zaštita prodora kroz zidove / stropove.</t>
  </si>
  <si>
    <t>Obrada mjesta prodora kroz požarne zone tipskim rješenjima  u skladu sa uputama proizvođača za sprečavanje prodora požara vatrotpornosti E90.</t>
  </si>
  <si>
    <t>Komplet sa navedenim materijalima uključno i potrebnu opremu i  materijale.</t>
  </si>
  <si>
    <t>Izvedba prema pozicijama iz projektne dokumentacije (požarni elaborat, elektrotehnički projekt i sl.) i uputama proizvođača, a sve od istog proizvođača do pune funkcionalnosti.</t>
  </si>
  <si>
    <t>Nakon potvrde / prihvačanja nominacijske liste (tvrke, osobe, opreme i materijala) po nadzornom inženjeru moguće je navedene poslove naručiti i provesti.</t>
  </si>
  <si>
    <t>Tijekom izvedbe mora biti prisutan nadzorni inženjer koji to potvrđuje svojim potpisom u građevinskom dnevniku.</t>
  </si>
  <si>
    <t>- protupožarna indetifikacijska pločica i ostala dokumentacija za sve izrađene zaštite prodora kroz zidove/stropove, oblaganja i sl..</t>
  </si>
  <si>
    <t xml:space="preserve">Elektrotehnička ispitivanja. </t>
  </si>
  <si>
    <t>Prije narudžbe ispitivanja po ovlaštenom inženjeru i za to registriranoj pravnoj osobi potrebno je dostaviti nadzornom inženjeru nominaciju tih pravnih i fizičkih osoba.</t>
  </si>
  <si>
    <t>Nakon potvrde / prihvačanja nominacijske liste ispitivača i pravnih osoba po nadzornom inženjeru moguće je navedene poslove naručiti i i provesti.</t>
  </si>
  <si>
    <t>Tijekom ispitivanja mora biti prisutan nadzorni inženjer koji to potvrđuje svojim potpisom u građevinskom dnevniku.</t>
  </si>
  <si>
    <t>Ispitivanja provoditi u skladu sa uputama i shemama iz projektne dokumentacije, zakonskih i normativnih uputa i uz obvezatnu uporabu uputa proizvođača ugrađenih materijala i opreme.</t>
  </si>
  <si>
    <t>Dokumentacija se predaje u 3 (tri) jednakovrijedna kompleta.</t>
  </si>
  <si>
    <t>- elektroenergetske instalacije - u svezi radova</t>
  </si>
  <si>
    <t>- svjetlotehnika - u svezi radova</t>
  </si>
  <si>
    <t>- isklopna tipkala</t>
  </si>
  <si>
    <t>- EKI instalacije; tel. i računalne instalacije</t>
  </si>
  <si>
    <t>- SATV/FM instalacije</t>
  </si>
  <si>
    <t>- videoparlafon</t>
  </si>
  <si>
    <t>- videonadzor</t>
  </si>
  <si>
    <t>- sustav automatske dojave požara</t>
  </si>
  <si>
    <t>- odimljavanje</t>
  </si>
  <si>
    <t>- instalacija alarmnog ozvučenja</t>
  </si>
  <si>
    <t>- LPS instalacija - cijele građevine</t>
  </si>
  <si>
    <t>Uz izdavanje protokola ispitivanja moraju se dostaviti završna mišljenja ispitivača (ovlašteni inženjer, a za pojedine instalacije osoba za dodatnim ovlašćenjima).</t>
  </si>
  <si>
    <t>Funkcionalna ispitivanja, probni rad i puštanje u trajni rad</t>
  </si>
  <si>
    <t>Funkcionalna ispitivanja sa probnim radom okončano sa puštanjem u trajni rad, odnosi se na sve tipove elektrotehničkih instalacija.</t>
  </si>
  <si>
    <t xml:space="preserve">Tijek pregleda, mjerenja i ispitivanja provodi se u skladu sa planom tabelarno opisanog tijeka provedbe - protokol. </t>
  </si>
  <si>
    <t>Protokoli moraju sadržavati popis provedenih radnih koraka tijekom ispitivanja sa danim pojedinim rezultatima mjerenja i ispitivanja, opisom zapažanja i sl. sa generalnim opaskama i zaključcima.</t>
  </si>
  <si>
    <t>Prije narudžbe ispitivanja po ovlaštenom inženjeru i za to registriranoj pravnoj osobi (npr. ovlašteni serviser) potrebno je dostaviti nadzornom inženjeru nominaciju tih pravnih i fizičkih osoba.</t>
  </si>
  <si>
    <t>Nakon potvrde / prihvačanja nominacijske liste ispitivača i pravnih osoba po nadzornom inženjeru, moguće je navedene poslove naručiti i provesti.</t>
  </si>
  <si>
    <t>Objedinjeni dokumenta ispitivanja sa završnim mišljenjem daje ispitivač (ovlašteni inženjer).</t>
  </si>
  <si>
    <t>Dokumentacija se predaje u tri jednakovrijedna kompleta.</t>
  </si>
  <si>
    <t>- izjednačenje potencijala - u svezi radova</t>
  </si>
  <si>
    <t>Dokumentacija se predaje u tri jednakovrijedna kompleta.
Dokumentaciju izrađuje i ovjerava ovlašteni inženjer.</t>
  </si>
  <si>
    <t xml:space="preserve">Obuka korisnika. </t>
  </si>
  <si>
    <t>Poništenje postojećih vodovodnih priključaka predmetne građevine u obuhvatu faze 2.</t>
  </si>
  <si>
    <t>-kuglasti zaporni ventil R5/4“ PN10</t>
  </si>
  <si>
    <t>Pocinčane vodovodne cijevi, komplet s fitinzima.</t>
  </si>
  <si>
    <t xml:space="preserve">DN80 mm                                                           </t>
  </si>
  <si>
    <t xml:space="preserve">DN65 mm                                                           </t>
  </si>
  <si>
    <t xml:space="preserve">DN50 mm                                                           </t>
  </si>
  <si>
    <t>Izolacija cijevi iz prethodne stavke u podu sa "dekorodal" trakom, a prema uputstvu proizvođača.</t>
  </si>
  <si>
    <t>Propusni ventil sa ispusnom slavinom. Ugradba na vertikalama.</t>
  </si>
  <si>
    <t>Mesingani propusni ventil sa poniklovanom kapom i rozetom. Ugradba na razvodima sanitarnih čvorova.</t>
  </si>
  <si>
    <t>Nepovratni ventil na navojni spoj.</t>
  </si>
  <si>
    <t>- dimenzije R1/2"</t>
  </si>
  <si>
    <t>- dimenzije R3/4"</t>
  </si>
  <si>
    <t>Kuglasti ventil na navojni spoj R1/2".</t>
  </si>
  <si>
    <t xml:space="preserve">kom </t>
  </si>
  <si>
    <t>Pocinčane obujmice za učvršćenje vertikalnih vodova cjevovoda, komplet sa gumenim uloškom i potrebnim vijcima.Učvršćenje cjevovoda svakih 2,00 m razmaka za cijevi promjera iznad DN50 i 0,75 m razmaka za cijevi promjera ispod DN50. Za profile cijevi:</t>
  </si>
  <si>
    <t>dimenzije 60/60cm</t>
  </si>
  <si>
    <t>Štemanje kanala za instalaciju vodovoda, te sanacija zidova nakon ugradnje vodovodnih cijevi.</t>
  </si>
  <si>
    <t>Štemanje zidova za ugradnju vodomjernog okna dimenzija ŠxVxD 600x350x160 mm, te sanacija zidova nakon ugradnje istog.</t>
  </si>
  <si>
    <t>Štemanje zidova za ugradnju hidrantskih ormarića dimenzija ŠxVxD 500x500x140 mm, te sanacija zidova nakon ugradnje istih.</t>
  </si>
  <si>
    <t>Ispitivanje instalacije na probni pritisak, sa izdavanjem atesta o izvršenom ispitivanju.</t>
  </si>
  <si>
    <t>Vatrogasno ispitivanje unutarnje protupožarne instalacije na probni pritisak, sa izdavanjem atesta o izvršenom ispitivanju.</t>
  </si>
  <si>
    <t>Dezinfekcija i bakteriološko ispitivanje cjevovoda, sa uzimanjem uzorka i izdavanjem atesta.</t>
  </si>
  <si>
    <t xml:space="preserve">PVC fazonski komadi.Komplet sa original gumenim brtvama. </t>
  </si>
  <si>
    <t>jednostruka kosa račva</t>
  </si>
  <si>
    <t>jednostruka ravna račva</t>
  </si>
  <si>
    <t>koljena-kosa</t>
  </si>
  <si>
    <t>koljena-ravna</t>
  </si>
  <si>
    <t>redukcija</t>
  </si>
  <si>
    <t>revizija</t>
  </si>
  <si>
    <t>sifonski luk sa gumenom brtvom</t>
  </si>
  <si>
    <t>dvostruki sifonski luk sa gumenim brtvama</t>
  </si>
  <si>
    <t xml:space="preserve">PP niskošumni fazonski komadi,  kao Geberit Silent-PRO. Komplet sa original gumenim brtvama. </t>
  </si>
  <si>
    <t>dvostruka kosa račva</t>
  </si>
  <si>
    <t>priključno koljeno sa brtvenim naglavkom (sifonski luk)</t>
  </si>
  <si>
    <t>Ljevano-željezni  fazonski komadi i original spojnice.</t>
  </si>
  <si>
    <t>Bojanje ljevano-željeznih kanalizacione cijevi u boju fasade.Obračun po m'</t>
  </si>
  <si>
    <t>Ventilaciona kapa, na odušnoj cijevi.</t>
  </si>
  <si>
    <t>Poniklovana vratašca sa okvirom, za revizione otvore.</t>
  </si>
  <si>
    <t>vel. 30/30 cm</t>
  </si>
  <si>
    <t>Tipska montažna reviziona okna, komplet sa baznim komadom i komadom za nalijeganje poklopca, poklopcem nosivosti A15, te priključnim dovodnim i odvodnim komadima. Svi spojevi moraju biti izrađeni vodonepropusno. Obračun po kompletu ugrađenog okna.</t>
  </si>
  <si>
    <t xml:space="preserve"> - dubine do 1,7 m</t>
  </si>
  <si>
    <t>vel. 60/60cm</t>
  </si>
  <si>
    <t>vel. 40/40cm</t>
  </si>
  <si>
    <t>Protupožarna manžeta R120,ugradba na mjestu prolaza kanalizacionih cijevi iz jedne u drugu požarnu zonu. Za profile:</t>
  </si>
  <si>
    <t>Pregled instalacije prije zatvaranja kanala i šliceva, te davanje garancije na nepropusnost.</t>
  </si>
  <si>
    <t xml:space="preserve">-daske s poklopcem bijele boje od Duroplasta, sa "soft close" tehnologijom. </t>
  </si>
  <si>
    <t>-zidnog nosača od inoxa s WC četkom</t>
  </si>
  <si>
    <t xml:space="preserve">-držača toalet papira od inoxa </t>
  </si>
  <si>
    <t>Obračun po kompletu.</t>
  </si>
  <si>
    <t xml:space="preserve">-plastične daske od Duroplasta bez poklopca </t>
  </si>
  <si>
    <t>-rukohvata obostrano (jedan fiksni, drugi preklopni)</t>
  </si>
  <si>
    <t>-montažnog instalacijskog elementa širine 42cm. Instalacijski element samonosiv za montažu na masivne ili suhomontažne zidove, s vijcima za učvršćenje  i svim potrebnim pričvrsnim priborom i spojnim materijalom</t>
  </si>
  <si>
    <t>Dvodjelni sudoper, kompletan sa sifonom.</t>
  </si>
  <si>
    <t>dim. 160x60cm.</t>
  </si>
  <si>
    <t>Električni bojler EB-15 lit, komplet sa sigurnosnim ventilom i priključnim cijevima, montiran ispod radne plohe sudopera.</t>
  </si>
  <si>
    <t xml:space="preserve">Električni bojler EB-15 lit, komplet sa sigurnosnim ventilom i priključnim cijevima, montiran na zid.  </t>
  </si>
  <si>
    <t>Ogledalo od kristalnog stakla. Komplet sa kukama za ugradbu.</t>
  </si>
  <si>
    <t xml:space="preserve">vel. 60x60 cm                                                  </t>
  </si>
  <si>
    <t xml:space="preserve"> -Nosač sapuna  (umivaonik)</t>
  </si>
  <si>
    <t xml:space="preserve"> -Nosač  papirnatih ručnika (umivaonici)</t>
  </si>
  <si>
    <t xml:space="preserve"> -Nosač  papirnatih ručnika (sudoperi)</t>
  </si>
  <si>
    <t>Sitni potrošni materijal za montažu sanitarije.</t>
  </si>
  <si>
    <t>Zatrpavanje kanala poslije polaganja dovodnih i odvodnih cijevi, sa slojevitim ručnim nabijanjem svakih 30,0 cm sloja.</t>
  </si>
  <si>
    <t>Odvoz preostalog materijala iz iskopa na deponiju udaljenosti do 5,00 km.</t>
  </si>
  <si>
    <t>Izrada šahta za vodomjere. Betoniranje zidova i dna šahtova sa betonom MB-20. U cijenu uračunati: betoniranje i oplatu. Debljine zidova i dna 15,0 cm. Pri vrhu šahta izvesti ležište za okvir poklopca. Dno i zidove šahtova žbukati sa cementnom žbukom i zagladiti do crnog sjaja.</t>
  </si>
  <si>
    <t>Šahtovi dubine do 0,6 m</t>
  </si>
  <si>
    <t xml:space="preserve"> -Vel. svjetlog otvara 60x60cm</t>
  </si>
  <si>
    <t>Izrada šahtova odvodnje. Betoniranje zidova i dna šahtova sa betonom MB-20. U cijenu uračunati: betoniranje i oplatu. Debljine zidova i dna 15,0 cm. Pri vrhu šahta izvesti ležište za okvir poklopca. Dno i zidove šahtova žbukati sa cementnom žbukom i zagladiti do crnog sjaja.</t>
  </si>
  <si>
    <t>Šahtovi dubine do 1,7 m</t>
  </si>
  <si>
    <t xml:space="preserve"> -Vel. svjetlog otvara 80x90cm</t>
  </si>
  <si>
    <t>Šahtovi dubine do 1,4 m</t>
  </si>
  <si>
    <t xml:space="preserve"> -Vel. svjetlog otvara 80x80cm</t>
  </si>
  <si>
    <t>Šahtovi dubine do 1,0 m</t>
  </si>
  <si>
    <t>Sprinkler mlaznica tip "spray" stojeća, 1/2", K80, 68°C, standard response  + rezerva
(sa važećim uvjerenjem o ispravnosti i podobnosti i sa VdS certifikatom)</t>
  </si>
  <si>
    <t>Sprinkler mlaznica tip "spray" stojeća, 1/2", K80, 93°C, standard response  + rezerva
(sa važećim uvjerenjem o ispravnosti i podobnosti i sa VdS certifikatom)</t>
  </si>
  <si>
    <t>Sprinkler mlaznica tip sakrivena s poklopcem, viseća, 1/2", K80, 68°C, boja poklopca bijela, standard response  + rezerva
(sa važećim uvjerenjem o ispravnosti i podobnosti i sa VdS certifikatom)</t>
  </si>
  <si>
    <t>Sprinkler mlaznica tip "flat spray" stojeća, 1/2", K80, 68°C, standard response  + rezerva
(sa važećim uvjerenjem o ispravnosti i podobnosti i sa VdS certifikatom)</t>
  </si>
  <si>
    <t>Sprinkler mlaznica tip "vertikalna zidna", 1/2", K80, 68°C, standard response  + rezerva
(sa važećim uvjerenjem o ispravnosti i podobnosti i sa VdS certifikatom)</t>
  </si>
  <si>
    <t>Savitljiva cijev (ili pocinčani fitinzi) za ugradnju sprinkler mlaznice na nivo spuštenog stropa:
- duljine 1200 mm, 
- promjer savitljive cijevi NO25,
- priključak na ogranak 1"
- priključak na mlaznicu 1/2"
- u kompletu sa certificiranim ovjesom za savitljivu cijev  (sa važećim uvjerenjem o ispravnosti i podobnosti i sa VdS certifikatom)</t>
  </si>
  <si>
    <t>Priključak za ispiranje cjevovoda NO50, koji se sastoji od:
   - ventil kuglasti N/N s ručicom 2"
   - čep pocinčani 2"</t>
  </si>
  <si>
    <t>Mješavina vode i propilen-glikola pripremljena za temperaturu do -10°C</t>
  </si>
  <si>
    <t>Materijal za brtvljenje navojnih spojeva</t>
  </si>
  <si>
    <t>Zaštita pocinčanog cjevovoda koji se ugrađuje u glazuru</t>
  </si>
  <si>
    <t>Bojanje vidljivog pocinčanog cjevovoda, u kompletu sa temeljnom i završnom bojom</t>
  </si>
  <si>
    <t>Tlačna proba i ispiranje cjevovoda</t>
  </si>
  <si>
    <t>OPIS RADOVA</t>
  </si>
  <si>
    <t>JEDINIČNA CIJENA</t>
  </si>
  <si>
    <t xml:space="preserve">Električni priključak : 3 x 400/230 V, 50 Hz
Električna snaga : 10,7 kW
Električna instalacija dizala : za suhi prostor i za normalne klimatske uvjete 
Pogonsko postrojenje : bezreduktorski elektromotor sa permanentnim magnetima  sa frekventnom regulacijom broja okretaja i užnica sve zajedno na čeličnim profilima u vrhu voznog okna
Ovjes: 2 : 1 
Vrsta upravljanja : sabirno simpleks u mikroprocesorskoj tehnici
Dizalo opremljeno sa automatskom evakuacijom u najbližu stanicu i otvaranje vrata kabine u slučaju nestanka električne energije.
Tipkala : Tipkala sa mikrokontaktom, poklopac iz nerđajučeg lima
</t>
  </si>
  <si>
    <t xml:space="preserve">Protuuteg 
Izrada : elementi iz ljevanog željeza uloženi u čelični 
            okvir obješeni na čeličnu užad   </t>
  </si>
  <si>
    <t xml:space="preserve">Montaža  i ugradnja dijelova dizala u funkcionalnu cjelinu prema glavnom i izvedbenom projektu na građevini     </t>
  </si>
  <si>
    <t xml:space="preserve"> </t>
  </si>
  <si>
    <t>Dobava i montaža vanjskih inverterskih jedinica VRF sustava u izvedbi toplinske pumpe, namjenjenih za vanjsku montažu, zrakom hlađenim kondenzatorom, DC inverter ventilatorima  i svim potrebnim elementima za zaštitu, kontrolu i regulaciju uređaja i funkcionalni rad.</t>
  </si>
  <si>
    <t>Na izmjenjivačima topline primjenjuje se zaštita u vidu premaza koja omogućuje dugotrajan rad i u korozivnim sredinama. Premaz pruža snažnu zaštitu od raznih agresivnih vanjskih uvjeta, kao što su morska sredina s visokim koncentracijama soli i industrijski gradovi s teškim onečišćenjem zraka.</t>
  </si>
  <si>
    <t xml:space="preserve">Izmjenjivač topline povećane površine koji se nalazi sa sve četiri strane uređaja smanjuje tlocrtnu površinu uređaja, a pri tome ne gubi na učinkovitosti. Zbog manje tlocrtne površine povoljan za ugradnju na skučenim mjestima. </t>
  </si>
  <si>
    <t>Konstrukcijski podijeljeni izmjenjivač na dva dijela s varijabilnim putanjama freona omogućava kontinuirano grijanje i hlađenje.</t>
  </si>
  <si>
    <t>Maksimalno dozvoljena ukupna duljina cijevnog razvoda iznosi 1.000 metara u jednom smjeru uz ograničenja navedena u uputama proizvođača. Maksimalna dozvoljena visinska razlika između vanjske i unutarnje jedinice iznosi 110 m (neovisno da li je pozicija vanjske jedinice iznad ili ispod pozicije unutarnjih jedinica), najudaljenija dionica cjevovoda je 225 m. Maksimalna dozvoljena visinska razlika između pojedinih unutarnjih jedinica iznosi 40 m.</t>
  </si>
  <si>
    <t>Povećanu energetsku učinkovitost uređaja, te maksimalnu razinu udobnosti u prostorijama omogućuju dvostruki senzori. Senzori za vlagu i za temperaturu mogu odgoditi odleđivanje u režimu grijanja.</t>
  </si>
  <si>
    <t>Uređaji su opremljeni sa dodatnim izmjenjivačem topline i mogu raditi u režimima toplinske pumpe "heat pump" i povrata topline "heat recovery", zavisno od izvedbe cjevovoda.</t>
  </si>
  <si>
    <t xml:space="preserve">Jedinica je opremljena sa senzorima za nivo ulja u kompresorima,  HiPOR technologijom povrata ulja, VI technologijom za ubrizgavanje vrućeg plina u kompresor, full inverter kompresorima s radnim područjem 10-165 Hz,  funkcija automatskog otklanjanja prašine sa izmjenjivača. </t>
  </si>
  <si>
    <t>Uređaji su visokoučinkovite izvedbe i EUROVENT certificirani.</t>
  </si>
  <si>
    <t>proizvodi slijedećih karakteristika:</t>
  </si>
  <si>
    <t>Jedinica sastavljena iz jednog modula sljedećih tehničkih karakteristika:</t>
  </si>
  <si>
    <t>Jedinica omogućuje spajanje do 30 unutarnjih jedinica.</t>
  </si>
  <si>
    <t>Priključna snaga:</t>
  </si>
  <si>
    <t>Tv = 35°C ST</t>
  </si>
  <si>
    <t>Tp = 27°C ST, 46%RH</t>
  </si>
  <si>
    <t>Tv= 7°C ST</t>
  </si>
  <si>
    <t>Tp = 20°C ST</t>
  </si>
  <si>
    <t>Qg ukupno na -7°C vanjskoj temperaturi, 100% opterećenja = 33,6kW</t>
  </si>
  <si>
    <t>COP-7C °ST: 3,34 (100% opterećenja)</t>
  </si>
  <si>
    <t>Qg ukupno na -13,7°C vanjskoj temperaturi, 100% opterećenja = 29,4 kW</t>
  </si>
  <si>
    <t>COP-13,7C °ST: 2,54 (100% opterećenja)</t>
  </si>
  <si>
    <t>radno područje: grijanje: od -25° do 18°C</t>
  </si>
  <si>
    <t>radno područje: hlađenje: od -10° do 48°C</t>
  </si>
  <si>
    <t>Jedinica omogućuje spajanje do 35 unutarnjih jedinica.</t>
  </si>
  <si>
    <t>Qg ukupno na -7°C vanjskoj temperaturi, 100% opterećenja = 39,2kW</t>
  </si>
  <si>
    <t>COP-7C °ST: 3,6 (100% opterećenja)</t>
  </si>
  <si>
    <t>Qg ukupno na -13,7°C vanjskoj temperaturi, 100% opterećenja = 34,9 kW</t>
  </si>
  <si>
    <t>COP-13,7C °ST: 2,85 (100% opterećenja)</t>
  </si>
  <si>
    <t>Jedinica omogućuje spajanje do 45 unutarnjih jedinica.</t>
  </si>
  <si>
    <t>Qg ukupno na -7°C vanjskoj temperaturi, 100% opterećenja = 49kW</t>
  </si>
  <si>
    <t>COP-7C °ST: 3,36 (100% opterećenja)</t>
  </si>
  <si>
    <t>Qg ukupno na -13,7°C vanjskoj temperaturi, 100% opterećenja = 44,8 kW</t>
  </si>
  <si>
    <t>COP-13,7C °ST: 2,8 (100% opterećenja)</t>
  </si>
  <si>
    <t>Jedinica omogućuje spajanje do 48 unutarnjih jedinica.</t>
  </si>
  <si>
    <t>Qg ukupno na -7°C vanjskoj temperaturi, 100% opterećenja = 67.2kW</t>
  </si>
  <si>
    <t>COP-7C °ST: 3,16 (100% opterećenja)</t>
  </si>
  <si>
    <t>Qg ukupno na -13,7°C vanjskoj temperaturi, 100% opterećenja = 59,7 kW</t>
  </si>
  <si>
    <t>COP-13,7C °ST: 2,5 (100% opterećenja)</t>
  </si>
  <si>
    <t>Jedinica sastavljena iz dva modula sljedećih tehničkih karakteristika:</t>
  </si>
  <si>
    <t>Jedinica omogućuje spajanje do 60 unutarnjih jedinica.</t>
  </si>
  <si>
    <t>Qg ukupno na -7°C vanjskoj temperaturi, 100% opterećenja = 84kW</t>
  </si>
  <si>
    <t>COP-7C °ST: 3,5 (100% opterećenja)</t>
  </si>
  <si>
    <t>Qg ukupno na -13,7°C vanjskoj temperaturi, 100% opterećenja = 74,2 kW</t>
  </si>
  <si>
    <t>COP-13,7C °ST: 2,7 (100% opterećenja)</t>
  </si>
  <si>
    <t>Istrujavanje zraka je horizontalno što omogućuje jednostavnu ugradnju u arhitektonske niše i fasadno na konzole.</t>
  </si>
  <si>
    <t>Uređaj je opremljen centrifugalnim separatorom ulja, te spremnikom za radnu tvar, što omogućava optimalnu količinu radne tvari u sustavu kako u režimu hlađenja tako i u režimu grijanja.</t>
  </si>
  <si>
    <t>Maksimalno dozvoljene udaljenosti: ukupno cijevni razvod do 300 metara; najudaljenija dionica cjevovoda je 175 m; visinska razlika između vanjske i unutarnje jedinice iznosi 50 m; visinska razlika između pojedinih unutarnjih jedinica iznosi 15 m.</t>
  </si>
  <si>
    <t>Pametnim upravljanjem "SLC" uređaj se prilagođava vanjskim uvjetima, štedeći energiju. Moguća je aktivacija noćnog tihog rada kojom se ograničava buka noću na samo 50dB.</t>
  </si>
  <si>
    <t>Proizvodi slijedećih karakteristika:</t>
  </si>
  <si>
    <t>Maksimalno spajanje do 8 unutarnjih jedinica do 160 % opterećenja.</t>
  </si>
  <si>
    <t>radno područje: grijanje: od -20° do 18°C</t>
  </si>
  <si>
    <t>radno područje: hlađenje: od -5° do 43°C</t>
  </si>
  <si>
    <t>Priključak R410A: tekuća faza: 9,52 mm</t>
  </si>
  <si>
    <t>Priključak R410A: plinovita faza: 15,88 mm</t>
  </si>
  <si>
    <t>Maksimalno spajanje do 10 unutarnjih jedinica do 160 % opterećenja.</t>
  </si>
  <si>
    <t>Jedinica je sastavljena iz jednog modula sljedećih tehničkih karakteristika:</t>
  </si>
  <si>
    <t>Maksimalno spajanje do 13 unutarnjih jedinica do 160 % opterećenja</t>
  </si>
  <si>
    <t>Priključak R410A: plinovita faza: 19,05 mm</t>
  </si>
  <si>
    <t>Maksimalno spajanje do 16 unutarnjih jedinica do 160 % opterećenja.</t>
  </si>
  <si>
    <t>Tehničke karakteristike:</t>
  </si>
  <si>
    <t>Priključak R410A: plinovita faza: 22,2 mm</t>
  </si>
  <si>
    <t>Dobava i montaža vanjske jedinice monosplit sustava u izvedbi dizalice topline zrak/zrak namijenjena za spoj na jednu unutarnju jedinicu - DX izmjenjivač komore. Uređaj je namijenjen za vanjsku montažu - zaštićen od vremenskih utjecaja, s ugrađenim hermetičkim DC inverter kompresorima,  zrakom hlađenim kondenzatorom i svim potrebnim elementima za zaštitu, kontrolu i regulaciju uređaja i funkcionalni rad. Rashladni medij R-410A.</t>
  </si>
  <si>
    <t>Qh =2,2 / 5 / 5,6 kW</t>
  </si>
  <si>
    <t>Qg = 2,2 / 4,8 /5,8 kW</t>
  </si>
  <si>
    <t>SEER: 6,2</t>
  </si>
  <si>
    <t>SCOP: 3,81</t>
  </si>
  <si>
    <t>Napajanje: 1 faza   /   220 - 240 V / 50 Hz</t>
  </si>
  <si>
    <t>Priključak R410A: tekuća faza: 6,35 mm</t>
  </si>
  <si>
    <t>Priključak R410A: plinovita faza: 12,7 mm</t>
  </si>
  <si>
    <t>radno područje: hlađenje: od -15° do 48°C</t>
  </si>
  <si>
    <t>radno područje: grijanje: od -18° do 18°C</t>
  </si>
  <si>
    <t>Nivo zvučnog tlaka: 47/52 dB(A) na udaljenosti 1m od jedinice</t>
  </si>
  <si>
    <t>Ukupna duljina cjevovoda: 5-30 m</t>
  </si>
  <si>
    <t>Maks. visinska razlika VJ - UJ: 30 m</t>
  </si>
  <si>
    <t>dimenzije ukupno: d x š = 870 x 320 mm ; h = 655 mm</t>
  </si>
  <si>
    <t>masa: 44,6 kg</t>
  </si>
  <si>
    <t>Dobava i montaža vanjske jedinice monosplit sustava u izvedbi dizalice topline zrak/zrak namijenjena za spoj na jednu unutarnju jedinicu - parapetnu jedinicu ugostiteljskog prostora uz Kneževu palaču. Uređaj je namijenjen za vanjsku montažu - zaštićen od vremenskih utjecaja, s ugrađenim hermetičkim DC inverter kompresorima,  zrakom hlađenim kondenzatorom i svim potrebnim elementima za zaštitu, kontrolu i regulaciju uređaja i funkcionalni rad. Rashladni medij R-410A.</t>
  </si>
  <si>
    <t>Dobava i montaža unutarnjih  jedinica VRF sustava, bez kućišta predviđenih za  skrivenu (parapetnu) podnu montažu, opremljena inverterskim ventilatorom s BDLC motorom,  izmjenjivačem topline s direktnom ekspanzijom freona,elektronskim ekspanzijskim ventilom, te svim potrebnim elementima za zaštitu, kontrolu i regulaciju uređaja i temperature, interface modulom s jednim kontaktom, i perivim filterom, te mogućnošću spajanja priključnog cjevovoda iz tri smjera.</t>
  </si>
  <si>
    <t>Jedinica slijedećih tehničkih karakteristika:</t>
  </si>
  <si>
    <t>Tv = 35°C</t>
  </si>
  <si>
    <t>Tp = 27°C ST, 19°C VT</t>
  </si>
  <si>
    <t>VZ = 510 / 450 / 390 m3/h</t>
  </si>
  <si>
    <t>N = 30 W - 230 V - 50 Hz</t>
  </si>
  <si>
    <t>priključak tekuće faze Ø6.35 mm</t>
  </si>
  <si>
    <t>priključak plinske faze Ø12.7 mm</t>
  </si>
  <si>
    <t>medij:  R-410A</t>
  </si>
  <si>
    <t>Nivo zvučnog tlaka: standard / srednja / niža brzina 35 / 33 / 31 dB(A) na udaljenosti 1,5 m od jedinice:</t>
  </si>
  <si>
    <t>VZ = 630 / 570 / 510 m3/h</t>
  </si>
  <si>
    <t>Nivo zvučnog tlaka: standard / srednja / niža brzina 37 / 35 / 33 dB(A) na udaljenosti 1,5 m od jedinice:</t>
  </si>
  <si>
    <t>Dobava i montaža unutarnjih  jedinica VRF sustava, predviđenih za  montažu na pod sa kućištem, opremljena inverterskim ventilatorom s BDLC motorom,  izmjenjivačem topline s direktnom ekspanzijom freona,elektronskim ekspanzijskim ventilom, te svim potrebnim elementima za zaštitu, kontrolu i regulaciju uređaja i temperature, interface modulom s jednim kontaktom, i perivim filterom, te mogućnošću spajanja priključnog cjevovoda iz tri smjera.</t>
  </si>
  <si>
    <t>VZ = 570 / 510 / 450 m3/h</t>
  </si>
  <si>
    <t>Nivo zvučnog tlaka: standard / srednja / niža brzina 36 / 34 / 32 dB(A) na udaljenosti 1,5 m od jedinice:</t>
  </si>
  <si>
    <t>Dobava i montaža unutarnjih  jedinica VRF sustava kanalne visokotlačne izvedbe, predviđenih za  montažu u spušteni strop,sa mogućnošću podešavanja statičkog tlaka, opremljena inverterskim ventilatorom s direktnim pogonom sa BDLC motorom, izmjenjivačem topline s direktnom ekspanzijom freona, elektronskim ekspanzijskim ventilom, te svim potrebnim elementima za zaštitu, kontrolu i regulaciju uređaja i temperature, sa ugrađenom pumpom za kondenzat, interface modulom s jednim kontaktom i perivim filterom.</t>
  </si>
  <si>
    <t>VZ =  540 / 450 / 360 m3/h</t>
  </si>
  <si>
    <t>N = 150 W - 230 V - 50 Hz</t>
  </si>
  <si>
    <t>Nivo zvučnog tlaka: standard / srednja / niža brzina 34 / 33 / 32 dB(A) na udaljenosti 1,5 m od jedinice:</t>
  </si>
  <si>
    <t>VZ =  570 / 450 / 360 m3/h</t>
  </si>
  <si>
    <t>Nivo zvučnog tlaka: standard / srednja / niža brzina 35 / 34 / 33 dB(A) na udaljenosti 1,5 m od jedinice:</t>
  </si>
  <si>
    <t>VZ =  660 / 540 / 430 m3/h</t>
  </si>
  <si>
    <t>Nivo zvučnog tlaka: standard / srednja / niža brzina 37 / 35 / 34 dB(A) na udaljenosti 1,5 m od jedinice:</t>
  </si>
  <si>
    <t>VZ =  960 / 720 / 540 m3/h</t>
  </si>
  <si>
    <t>Nivo zvučnog tlaka: standard / srednja / niža brzina 39 / 37 / 34 dB(A) na udaljenosti 1,5 m od jedinice:</t>
  </si>
  <si>
    <t>VZ =  1020 / 960 / 840 m3/h</t>
  </si>
  <si>
    <t>Nivo zvučnog tlaka: standard / srednja / niža brzina 40 / 38 / 37 dB(A) na udaljenosti 1,5 m od jedinice:</t>
  </si>
  <si>
    <t>VZ =  1140 / 960 / 840 m3/h</t>
  </si>
  <si>
    <t>priključak tekuće faze Ø9.52 mm</t>
  </si>
  <si>
    <t>priključak plinske faze Ø15.88 mm</t>
  </si>
  <si>
    <t>Nivo zvučnog tlaka: standard / srednja / niža brzina 42 / 41 / 40 dB(A) na udaljenosti 1,5 m od jedinice:</t>
  </si>
  <si>
    <t>VZ =  2280 / 1980 / 1680 m3/h</t>
  </si>
  <si>
    <t>N = 450 W - 230 V - 50 Hz</t>
  </si>
  <si>
    <t>Nivo zvučnog tlaka: standard / srednja / niža brzina 45 / 44 / 44 dB(A) na udaljenosti 1,5 m od jedinice:</t>
  </si>
  <si>
    <t>VZ =  3000 / 2700 / 2400 m3/h</t>
  </si>
  <si>
    <t>priključak plinske faze Ø19.05 mm</t>
  </si>
  <si>
    <t>Nivo zvučnog tlaka: standard / srednja / niža brzina 39 / 37 / 35 dB(A) na udaljenosti 1,5 m od jedinice:</t>
  </si>
  <si>
    <t>Dobava i montaža ventilacijsko-rekuperatorska jedinica horizontalne izvedbe sa pločastim rekuperatorom sa ugrađenim bypassom, filterima na tlaku i odsisu, izmjenjivačem sa direktnom ekspanzijom, tlačnim i odsisnim ventilatorima, elektronskim ekspanzijskim ventilom te svim potrebnim elementima za zaštitu, kontrolu i regulaciju uređaja i temperature.</t>
  </si>
  <si>
    <t>Tp = 27°C ST</t>
  </si>
  <si>
    <t xml:space="preserve">Tv= 7°C </t>
  </si>
  <si>
    <t xml:space="preserve">Tp = 20°C ST, </t>
  </si>
  <si>
    <t>N = 240/220/90 W - 230 V - 50 Hz</t>
  </si>
  <si>
    <t>Priključak zraka: Ø250</t>
  </si>
  <si>
    <t>Dobava i montaža žičanih elektronskih prostornih regulatora sa LCD displejom, pozadinskim osvjetljenjem, osjetnikom temperature prostora i tjednim programskim satom za upravljanje i kontrolu do 16 unutarnjih VRF jedinica.</t>
  </si>
  <si>
    <t>Kontrola pristupa sa mogućnošću ograničavanja pristupa korisnika.</t>
  </si>
  <si>
    <t>Funkcije: on/off, režim rada, brzina rada ventilatora, postavljanje željene temperature, pozicija lamela pojedinačno za kazetne uređaje, postavke ESP, pojedinačno podešavanje za jedinice u grupi, kontrola robota za čišćenje, Plasma ionizator, za kanalne jedinice IR prijemnik,signalizacija greške, prikaz potrošnje energije, signalizacija zaprljanosti filtera, tjedni program rada.</t>
  </si>
  <si>
    <t xml:space="preserve">Dobava i montaža žica za grupiranje više unutarnjih uređaja na jedan daljinski žičani upravljač, maksimalno do 16 unutarnjih jedinica, dužina kabela do 10 metara. </t>
  </si>
  <si>
    <t>Dobava i montaža centralnog touch kontrolera s LCD ekranom dijagonale minimalno 10" (centralni nadzorno upravljački sustav) za regulaciju do 128 grupa unutarnjih jedinica VRF sustava. Regulator je predviđen za montažu na zid i spaja se na vanjske VRF jedinice.</t>
  </si>
  <si>
    <t>Mogućnosti kontrole: on / off, režim rada, setpoint, brzina ventilatora i pozicija istrujnih lamela, grupno ili individualno upravljanje (on/off, režim i setpoint), regulacija temperature, kalendar, tjedni i dnevni programi  ograničavanje pristupa elektronskim upravljačima u sobama, ograničavanje temperaturnog raspona.</t>
  </si>
  <si>
    <t>Mogućnosti nadzora: grafički prikaz na računalu, rad unutarnjih i vanjskih jedinica, signalizacija greške, signalizacija zaprljanosti filtera na unutarnjim jedinicama, različite razine pristupa. Vizualna navigacija i  self dijagnostika. Mogućnost prikaza potrošnje energije kada je priključen PDI uređaj. Prikaz alarma na displaju kod hitnih situacija.</t>
  </si>
  <si>
    <t>Uređaj omogućuje zoniranje više temperaturnih zona za simultano upravljanje postavkama. Postavljanje 10 različitih tjednih rasporeda za svaku unutarnju jedinicu.</t>
  </si>
  <si>
    <t xml:space="preserve">Dobava i montaža periferne automatske regulacije za upravljanje sa elektronskim ekspanzijskim ventilom. Automatska regulacija daje izlaze za pokretanje i zaustavljanje ventilatora klima komore, pokretanje i zaustavljanje vanjske jedinice VRF sustava te izlaze za elektronski expanzioni ventil. Ulazi za automatiku su termistor povratnog zraka klima komore te dodirni termistori za cijev radne tvari, osijetnik protoka zraka te kontakti za žičani daljinski upravljač.                       </t>
  </si>
  <si>
    <t>Napomena: Frekventni regulatori, motori žaluzina te ostali elementi u polju se spajaju na automatsku regulaciju klima komore koja nije obuhvaćena ovom stavkom.</t>
  </si>
  <si>
    <t>Dobava i montaža elektronskog ekspanzijskog ventila za isparivač radne tvari smješten u klima komori.</t>
  </si>
  <si>
    <t>za vanjsku jedinicu kapaciteta 4 - 10 HP</t>
  </si>
  <si>
    <t>Dobava i montaža dry contact veze između DDC regulacije i VRF sustava.</t>
  </si>
  <si>
    <t>Dobava i montaža izoliranih bakrenih spojnih elemenata za "Heat Pump" razvod medija R-410A za plinsku i tekuću fazu, uključivo redukcije (2 komada po kompletu: plinska + tekuća faza),  slijedećih maksimalnih kapaciteta</t>
  </si>
  <si>
    <t>do 15 kW</t>
  </si>
  <si>
    <t>do 28 kW</t>
  </si>
  <si>
    <t>do 56 kW</t>
  </si>
  <si>
    <t>Dobava i montaža izolirani bakrenih T-komada za spoj dva modula vanjskih VRF jedinica na zajednički cjevovod, za plinsku i tekuću fazu, uključivo redukcije (2 komada po kompletu: plinska + tekuća faza),  slijedećih maksimalnih kapaciteta:</t>
  </si>
  <si>
    <t>do 100 kW</t>
  </si>
  <si>
    <t>Dobava i montaža višestrukih razdjelnika odnosno redukcijskih nastavaka potrebnih za montažu cijevi VRF sustava, dimenzionirani su uz pomoć računalne simulacije tako da budu povoljni za strujanje. Zahvaljujući tome, gubitak tlaka sveden je na minimum. Specijalnim oblikovanjem zajamčen je povrat ulja. Opseg isporuke obuhvaća jedan razdjelnik za cijev za kapljevinu i jedan razdjelnik za usisnu cijev te redukcijske nastavke za prilagodbu cijevnih priključaka razdjelnika dimenzijama cijevi za radni medij. Za slijedeći broj priključaka:</t>
  </si>
  <si>
    <t>Dobava i montaža bakrenih cijevi za odvod kondenzata sa unutrašnjih jedinica, u kompletu sa ovjesnim priborom i svim prijelazima, koljenima i ostalim potrošnim materijalom, dimenzija:</t>
  </si>
  <si>
    <t>18x1mm</t>
  </si>
  <si>
    <t>22x1mm</t>
  </si>
  <si>
    <t>28x1,5mm</t>
  </si>
  <si>
    <t>35x1,5mm</t>
  </si>
  <si>
    <t>Dobava i montaža paronepropusne izolacije za izoliranje bakrenog razvoda odvoda kondenzata prilikom vođenja u spuštenom stropu, debljine 9mm, za bakrene cijevi slijedećih dimenzija:</t>
  </si>
  <si>
    <t>Dobava i montaža tipskih sifonskih sklopova za sifoniranje odvoda kondenzata sustava grijanja/hlađenja, u kompletu sa svim potrebnim montažnim priborom.</t>
  </si>
  <si>
    <t>Dobava i nadopuna sredstva za hlađenje R410A, za dopunjavanja u cijevi rashlada.</t>
  </si>
  <si>
    <t>3-redni - 1050 mm</t>
  </si>
  <si>
    <t>3-redni - 1200 mm</t>
  </si>
  <si>
    <t>4-redni - 1350 mm</t>
  </si>
  <si>
    <t>3-redni - 900 mm</t>
  </si>
  <si>
    <t>Dobava i montaža slijepih linijskih difuzora bez priključne kutije, slijedećih broja redova i dužina:</t>
  </si>
  <si>
    <t>Dobava i montaža istrujnih mlaznica za ubacivanje zraka u prostorije objekta (bez motornih pogona) sa ručnim podešavanjem smjera strujanja zraka, slijedećih veličina:</t>
  </si>
  <si>
    <t>Dobava i montaža istrujnih mlaznica za ubacivanje zraka u prostorije objekta, u kompletu sa elektromotornim pogonom 24/230V za mogućnost promjene smjera puhanja ovisno o režimu grijanja/hlađenja, slijedećih veličina:</t>
  </si>
  <si>
    <t>Dobava i montaža dozračnih i odzračnih rešetki sa prigrađenom ručnom regulacijskom zaklopkom. Rešetke su izrađene od aluminijskog lima sa fiksnim redom prednjih lamela usmjerenih pod kutem od 0° ili 15°, u kompletu sa svim potrebnim montažnim priborom, slijedećih kuteva prednjih lamela i dimenzija:</t>
  </si>
  <si>
    <t>Dobava i montaža dozračnih i odzračnih rešetki za ugradnju u zid ili strop, bez prigrađene regulacijske zaklopke. Rešetke su izrađene od aluminijskog lima sa fiksnim redom prednjih lamela usmjerenih pod kutem od 0° ili 15°, u kompletu sa svim potrebnim montažnim priborom, slijedećih kuteva prednjih lamela i dimenzija:</t>
  </si>
  <si>
    <t>Dobava i montaža nagaznih dozračnih i odzračnih rešetki bez prigrađene regulacijske zaklopke za montažu u pod prostorije. Rešetke su izrađene od aluminijskog lima sa fiksnim redom prednjih lamela usmjerenih pod kutem od 0° ili 15°, u kompletu sa svim potrebnim montažnim priborom, slijedećih kuteva prednjih lamela i dimenzija:</t>
  </si>
  <si>
    <t>625x225 mm - 15°</t>
  </si>
  <si>
    <t>Dobava i montaža fleksibilnih zvučno apsorbirajućih cijevi za montažu na spiro kanale od unutarnjih VRF jedinica do istrujnih i odsisnih difuzora, za prigušenje buke i spriječavanje prenošenja vibracija. U kompletu sa priborom za montažu i spajanje. slijedećih promjera i dužina:</t>
  </si>
  <si>
    <t>Dobava i montaža trake za spoj i brtvljenje fleksibilnih cijevi sa istrujnim elementima i spiro cijevima.</t>
  </si>
  <si>
    <t>Dobava i montaža spiro kanala od pocinčanog lima za ubacivanje, odnosno odsis zraka, komplet sa ovjesnim, spojnim i brtvenim materijalom, slijedećih dimenzija:</t>
  </si>
  <si>
    <t>Dobava i montaža spiro koljena 90°, izrađenog od poc. lima, u kompletu sa spojnim i brtvenim materijalom, slijedećih dimenzija:</t>
  </si>
  <si>
    <t>Dobava i montaža spiro koljena 45°, izrađenog od poc. lima, u kompletu sa spojnim i brtvenim materijalom, slijedećih dimenzija:</t>
  </si>
  <si>
    <t>Dobava i montaža prijelaznih komada, izrađenih od poc. lima, u kompletu sa spojnim i brtvenim materijalom, slijedećih izvedbi:</t>
  </si>
  <si>
    <t>Dobava i montaža protupožarnih zaklopki klase vatrootpornosti EI90, za montažu na ventilacijske kanale prilikom prolaska kroz granice požarnih sektora. Napajanje zaklopki 220 V, s okidajućom  oprugom, elektromotornim pogonom i krajnjim kontaktima za indikaciju stanja (otvoreno/zatvoreno). Zaklopke slijedećih dimenzija:</t>
  </si>
  <si>
    <t>400 x 200</t>
  </si>
  <si>
    <t>Dobava i montaža izolacije za limene i spiro kanale te tlačne linijske difuzore. Izolacija sa paronepropusnom branom (koeficijent difuzije vodene pare 7000) debljine 19mm, u pločama u roli, u samoljepljivoj izvedbi.</t>
  </si>
  <si>
    <t>Dobava i montaža zvučno-apsorbirajuće izolacije za montažu s unutarnje strane u istrujne plenume parapetnih jedinica VRF sustava te u usisne plenume kanalskih VRF jedinica (gdje nije bilo moguće staviti zvučno apsorbirajuću fleksibilnu cijev. Debljina izolacije 25mm.</t>
  </si>
  <si>
    <t>Dobava i montaža ovjesnih šina, za pričvršćenje okruglih limenih kanala za strop etaže, u kompletu sa sidrenim vijcima, maticom, podloškom, obujmicama, regulatorom visine, zvučnim izolacijskim elementom.</t>
  </si>
  <si>
    <t>Nepropusno brtvljenje svih prodora (zidovi, podovi, stropovi) za prolaz plinovitog medija, instalacije VRF-a negorivim kitom ili vatrootpornim mortom.</t>
  </si>
  <si>
    <t>Obrada građevinskih prodora i štemanih dijelova finim cementnim mortom uz zaglađivanje površine i dovođenje u prvobitno stanje nakon montaže strojarskih elemenata. Obračun po metru stavke štemanje zidova (1.30).</t>
  </si>
  <si>
    <t>Izrada i montaža postolja čelične konstrukcije za smještaj vanjskih VRF jedinica na krovu objekta (faza 2). Postolja se izvode od toplo valjanih toplo cinčanih profila (IPE100 i CP 60/60/3), komplet sa svim potrebnim montažnim priborom, uključivo ličenje završnim lakom u dva premaza. Dimenzije vanjskih jedinica i mase uređaja su slijedeće:</t>
  </si>
  <si>
    <t>Najam i korištenje dizalice za dizanje i postavljanje vanjskih jedinica VRF sustava na krov objekta faza 2a izgradnje. U stavku je uključeno osiguravanje manipulacijske zone dizalice uz regulaciju prometa. Visina dizanja uređaja 18 metara, minimalna horizontalna udaljenost od najbliže pristupne pozicije dizalice cca 35 metara, krak dizalice minimalno 50 metara.</t>
  </si>
  <si>
    <t>Izrada revizijskih otvora u spuštenim stropovima objekta, za pristup i potrebe servisa kanalskih jedinica i rekuperatora zraka, u kompletu sa svim potrebnim priborom, slijedećih dimanzija:</t>
  </si>
  <si>
    <t>Izrada i montaža zaštitne kanalice frigo cijevi VRF sustava grijanja/hlađenja od vertikale do vanjskih jedinica, izrađene od pocinčanog lima debljine 1 mm (dimenzija cca 1000x200mm).</t>
  </si>
  <si>
    <t>Tlačna proba instalacije VRF sustava s N2 na 40 bara i puštanje u pogon uključivo probni pogon, vakumiranje i dopunjavanje rashladnog sredstva od strane ovlaštenog servisa uz izdavanje potrebnih uputa za korištenje, atesta i garancija, te mjerenje buke ugrađenih uređaja uz izdavanje atesta o izvršenim ispitivanjima od ovlaštene ustanove.</t>
  </si>
  <si>
    <t>Pražnjenje plina iz 3 VRF sustava grijanja/hlađenja Kneževe palače uz ekološko zbrinjavanje radi preseljenja vanjskih jedinica iz prostora atrija na konstrukciju šetnice. Nakon spoja na izvedene ogranke instalacija Kneževe palače u tavanskom prostoru izvršiti vakumiranje cijevnog razvoda, punjenje radnog medija, tlačnu probu, te sva potrebna ispitivanja i podešavanja sustava od strane ovlaštenog servisera. U stavci obuhvatiti sav potreban materijal, pribor i alat.</t>
  </si>
  <si>
    <t>INSTALACIJA ELEKTRIČNOG PODNOG GRIJANJA SANITARIJA</t>
  </si>
  <si>
    <t>Dobava i montaža regulatora podnih grijanja sa sobnim i podnim osjetnikom temperature, u kompletu sa priborom za montažu i spajanje.</t>
  </si>
  <si>
    <t>Štemanje zidova za podžbukno vođenje kablova prilikom postavljanja osjetnika temeprature podnog grijanja u pod, cca 1,5 metar po regulatoru.</t>
  </si>
  <si>
    <t>Elektro spajanje električnog podnog grijanja i električnog radijatora, sa puštanjem u pogon od ovlaštenog servisera.</t>
  </si>
  <si>
    <t>VENTILACIJA</t>
  </si>
  <si>
    <t>Ventilokomora za rad sa 100% količinom svježeg zraka paketne izvedbe predviđena za unutarnju ili vanjsku ugradnju. Jedinica je kompaktna s ugrađenim ventilatorima, frekventnim regulatorima, filterima klase F7 na odsisnoj I filterima M5 na strani svježeg zraka, rotacijskim rekuperatorom sa povratom latentne energije, integriranim elektro ormarom sa svom radnom i sigurnosnom automatikom, mikroprocesorskom regulacijom, modulom za spajanje na centralni nadzorni sustav te posebnom sekcijom grijača I hladnjaka koji se spaja na sustav varijabilnog protoka radne tvari R410a.</t>
  </si>
  <si>
    <t>Ventilokomora treba biti tvornički ožičena i spojena sa svim osjetnicima, pogonima žaluzina te sa svim internim ožičenjem. Na komoru potrebno je dovesti samo napojni kabel na elektro ormar, dodatni kabel za spajanje na centralni nadzor te komunikaciju prema vanjskoj VRF jedinici.</t>
  </si>
  <si>
    <t>Karakteristike same ventilokomore trebaju biti potvrđene Eurovent certifikatom te komora mora imati minimalnu energetsku klasu “A”, te zadovoljavati direktivu ErP 2018 .</t>
  </si>
  <si>
    <t>Upravljački dio ventilokomore treba imati slijedeće mogućnosti :</t>
  </si>
  <si>
    <t>Ventilacijska komora isporučuje se u kompletu sa:</t>
  </si>
  <si>
    <t xml:space="preserve"> - upravljačkim sustavom</t>
  </si>
  <si>
    <t xml:space="preserve"> - filterima klase F7 i M5</t>
  </si>
  <si>
    <t>Dimenzije komore - maksimalno:</t>
  </si>
  <si>
    <t xml:space="preserve"> -    dužina: 3136 mm</t>
  </si>
  <si>
    <t>Karakteristike:</t>
  </si>
  <si>
    <t>TLAČNA STRANA:</t>
  </si>
  <si>
    <t xml:space="preserve">-regulacijska žaluzina </t>
  </si>
  <si>
    <t>- filter F7 (2 kom 592x592x520-10), (2 kom 592x287x520-10), (1 kom 287x592x520-5)</t>
  </si>
  <si>
    <t>- rotacijski izmjenjivač 
 - zima tul=-5°C (RH=70 %)
  -tiz= 15,4°C (RH=24%)
  - kapacitet: 62,69 kW
  - ljeto  tul= 35°C (RH=40 %)
   -tiz= 28,5°C (RH=49%)</t>
  </si>
  <si>
    <t>ODSISNA STRANA:</t>
  </si>
  <si>
    <t>- filter F5 (2 kom 592x592x520-10), (2 kom 592x297x520-10), (1 kom 297x592x520-5)</t>
  </si>
  <si>
    <t>Uz uređaj isporučiti:</t>
  </si>
  <si>
    <t>- osjetnik tlaka "pressure transducer" za funkciju "Defrosting"</t>
  </si>
  <si>
    <t>Ventilokomora za rad sa 100% količinom svježeg zraka paketne izvedbe predviđena za unutarnju ili vanjsku ugradnju. Jedinica je kompaktna s ugrađenim ventilatorima, frekventnim regulatorima, filterima klase F7 na odsisnoj I filterima M5 na  strani svježeg zraka, rotacijskim rekuperatorom sa povratom latentne energije, integriranim elektro ormarom sa svom radnom i sigurnosnom automatikom, mikroprocesorskom regulacijom, modulom za spajanje na centralni nadzorni sustav te posebnom sekcijom grijača I hladnjaka koji se spaja na sustav varijabilnog protoka radne tvari R410a.</t>
  </si>
  <si>
    <t>-       svi bitni parametri klima komore trebaju biti vidljivi na zaslonu samog upravljača : protok zraka pojedinog ventilatora, tlak, snaga pojedinog ventilatora  iskoristivost u realnom vremenu, SFPv vrijednost za oba ventilatora, temperature zraka na povratnoj strani, temperatura na strani svježeg zraka, temperatura ubacivanja,  iskoristivost rotacijskog rekuperatora u realnom vremenu, pad tlaka preko filtera, vrijednost pada tlaka kada korisnik želi da se pojavi alarm zaprljanosti filtera, alrmna stanja klima komore</t>
  </si>
  <si>
    <t>-       putem regulatora korisnik treba imati mogućnost promjene količine zraka I temperature ubacivanja u svakom trenutku kada to treba bez posebne intervencije dobavljača-proizvođača ili putem centralnog nadzora</t>
  </si>
  <si>
    <t>-       kod pokretanja klima komore prvo se treba pokrenuti odsisni ventilator, pa rekuperator u maksimalnoj brzini pa tek tlačni ventilator s vremenskom zadrškom kako bi se maksimalno iskoristila energija preko rekuperatora.</t>
  </si>
  <si>
    <t>-       mogućnost podešenja minimalne i maksimalne količine zraka te automatski izbor rada (vremenski)</t>
  </si>
  <si>
    <t>-       bez obzira na vanjske uvjete te uvjete unutar prostora koji se obrađuje klima komora mora osigurati konstantnu količinu zraka I konstantnu temperaturu ubacivanja zraka u prostor</t>
  </si>
  <si>
    <t>-       mogućnost samopodešenja ventilatora (konstanti protok) za vrijeme rada bez obzira na zaprljanost filtera te samopodešenja količine zraka kod izmjene filtera (automatsko podešenje kao kod prvog puštanja u pogon)</t>
  </si>
  <si>
    <t>-       rotacijski rekuperator treba imati mogućnost automatskog čišćenja samog rotora u slučaju zaprljanja</t>
  </si>
  <si>
    <t>-       rotacijski rekuperator treba imati sustav izbjegavanja stvaranja leda na rotoru</t>
  </si>
  <si>
    <t>-       komunikacijski  modul za spajanje na centralni nadzorni  sustav putem Modbus ili LonWorks protokola</t>
  </si>
  <si>
    <t xml:space="preserve"> - upravljačkim sustavom </t>
  </si>
  <si>
    <t xml:space="preserve"> -    dužina: 2955 mm</t>
  </si>
  <si>
    <t>- filter F7 (2 kom592x592x520-10)</t>
  </si>
  <si>
    <t>- rotacijski izmjenjivač 
            - zima tul=-5°C (RH=70 %)
                       tiz= 14,4°C (RH=26%)
            - kapacitet:46,48 kW
            - ljeto  tul= 35°C (RH=40 %)
                       tiz= 28,8°C (RH=48,%)</t>
  </si>
  <si>
    <t>- filter M5 (2 kom 592x592x520-10)</t>
  </si>
  <si>
    <t>Klima komora za rad sa 100% količinom svježeg zraka paketne izvedbe predviđena za unutarnju ili vanjsku ugradnju. Jedinica je kompaktna s ugrađenim ventilatorima, frekventnim regulatorima, filterima klase F7 na odsisnoj I filterima M5 na strani svježeg zraka, rotacijskim rekuperatorom sa povratom latentne energije, integriranim elektro ormarom sa svom radnom i sigurnosnom automatikom, mikroprocesorskom regulacijom, modulom za spajanje na centralni nadzorni sustav te posebnom sekcijom grijača I hladnjaka koji se spaja na sustav varijabilnog protoka radne tvari R410a.</t>
  </si>
  <si>
    <t>´-       svi bitni parametri klima komore trebaju biti vidljivi na zaslonu samog upravljača : protok zraka pojedinog ventilatora, tlak, snaga pojedinog ventilatora  iskoristivost u realnom vremenu, SFPv vrijednost za oba ventilatora, temperature zraka na povratnoj strani, temperatura na strani svježeg zraka, temperatura ubacivanja,  iskoristivost rotacijskog rekuperatora u realnom vremenu, pad tlaka preko filtera, vrijednost pada tlaka kada korisnik želi da se pojavi alarm zaprljanosti filtera, alarm stanja klima komore</t>
  </si>
  <si>
    <t>- filter F7 (2 kom  353x425x370-6)</t>
  </si>
  <si>
    <t>- filter M5 (2 kom  353x425x370-6)</t>
  </si>
  <si>
    <t>Ventilokomora treba biti tvornički ožičena i spojena sa svim osjetnicima, pogonima žaluzina te sa svim internim ožičenjem. Na klima komoru potrebno je dovesti samo napojni kabel na elektro ormar, dodatni kabel za spajanje na centralni nadzor te komunikaciju prema vanjskoj VRF jedinici.</t>
  </si>
  <si>
    <t>Upravljački dio klima komore treba imati slijedeće mogućnosti :</t>
  </si>
  <si>
    <t>- filter F7 (2 kom 592x592x520-10)</t>
  </si>
  <si>
    <t>- reverzibilna sekcija dizalice topline sa rotacijskim rekuperatorom</t>
  </si>
  <si>
    <t>- reverzibilna dizalica topline - frekventno regulirana</t>
  </si>
  <si>
    <t xml:space="preserve">- rotacijski izmjenjivač </t>
  </si>
  <si>
    <t>Dobava i montaža kulisnog prigušivača zvuka, za montažu na ventilacijski kanal u svrhu prigušenja buke, slijedećih karakteristika:</t>
  </si>
  <si>
    <t xml:space="preserve"> - dužina : 500 mm</t>
  </si>
  <si>
    <t xml:space="preserve"> - visina : 500 mm</t>
  </si>
  <si>
    <t xml:space="preserve"> - širina : 1100 mm</t>
  </si>
  <si>
    <t xml:space="preserve"> - težina - maksimalno : 42 kg</t>
  </si>
  <si>
    <t xml:space="preserve"> - prigušenje buke pri 250Hz - minimalno: 10 dB</t>
  </si>
  <si>
    <t xml:space="preserve"> - pad tlaka u prigušivaću - maksimalno : 35 Pa</t>
  </si>
  <si>
    <t xml:space="preserve"> - dužina : 1250 mm</t>
  </si>
  <si>
    <t xml:space="preserve"> - visina : 700 mm</t>
  </si>
  <si>
    <t xml:space="preserve"> - širina : 700 mm</t>
  </si>
  <si>
    <t xml:space="preserve"> - težina - maksimalno : 80 kg</t>
  </si>
  <si>
    <t xml:space="preserve"> - prigušenje buke pri 250Hz - minimalno: 25 dB</t>
  </si>
  <si>
    <t xml:space="preserve"> - težina - maksimalno : 75 kg</t>
  </si>
  <si>
    <t xml:space="preserve"> - prigušenje buke pri 250Hz - minimalno: 22 dB</t>
  </si>
  <si>
    <t xml:space="preserve"> - pad tlaka u prigušivaću - maksimalno : 45 Pa</t>
  </si>
  <si>
    <t xml:space="preserve"> - dužina : 1000 mm</t>
  </si>
  <si>
    <t xml:space="preserve"> - visina : 600 mm</t>
  </si>
  <si>
    <t xml:space="preserve"> - širina : 1000 mm</t>
  </si>
  <si>
    <t xml:space="preserve"> - težina - maksimalno : 65 kg</t>
  </si>
  <si>
    <t xml:space="preserve"> - prigušenje buke pri 250Hz - minimalno: 17 dB</t>
  </si>
  <si>
    <t xml:space="preserve"> - pad tlaka u prigušivaću - maksimalno : 30 Pa</t>
  </si>
  <si>
    <t xml:space="preserve"> - širina : 600 mm</t>
  </si>
  <si>
    <t xml:space="preserve"> - težina - maksimalno : 50 kg</t>
  </si>
  <si>
    <t xml:space="preserve"> - prigušenje buke pri 250Hz - minimalno: 27 dB</t>
  </si>
  <si>
    <t xml:space="preserve"> - visina : 400 mm</t>
  </si>
  <si>
    <t xml:space="preserve"> - težina - maksimalno : 45 kg</t>
  </si>
  <si>
    <t xml:space="preserve"> - visina : 200 mm</t>
  </si>
  <si>
    <t xml:space="preserve"> - širina : 400 mm</t>
  </si>
  <si>
    <t xml:space="preserve"> - težina - maksimalno : 25 kg</t>
  </si>
  <si>
    <t xml:space="preserve"> - prigušenje buke pri 250Hz - minimalno: 19 dB</t>
  </si>
  <si>
    <t xml:space="preserve"> - visina : 300 mm</t>
  </si>
  <si>
    <t xml:space="preserve"> - težina - maksimalno : 35 kg</t>
  </si>
  <si>
    <t xml:space="preserve"> - pad tlaka u prigušivaću - maksimalno : 25 Pa</t>
  </si>
  <si>
    <t xml:space="preserve"> - dužina : 1500 mm</t>
  </si>
  <si>
    <t xml:space="preserve"> - širina : 1200 mm</t>
  </si>
  <si>
    <t xml:space="preserve"> - težina - maksimalno : 100 kg</t>
  </si>
  <si>
    <t xml:space="preserve"> - prigušenje buke pri 250Hz - minimalno: 32 dB</t>
  </si>
  <si>
    <t xml:space="preserve"> - težina - maksimalno : 70 kg</t>
  </si>
  <si>
    <t>Dobava krovnih kapa za montažu na završetke ventilacijskih kanala iznad krova objekta. Kape izrađene od pocinčanog lima, plastificiranog u boju prema zahtjevu Investitora. Usis i ispuh zraka omogućeni sa sve četiri strane ili po cijelom obodu u slučaju okrugle izvedbe. u kompletu sa svim potrebnim montažnim i brtvenim priborom, za montažu na kanale i spiro cijevi slijedećih veličina:</t>
  </si>
  <si>
    <t>Dobava i montaža cijevnog distributera zraka, izrađenog od okrugle cijevi sa sapnicama za istrujavanje zraka na bočnim stranama. Sapnice se mogu okretati oko svoje osi i na taj način se može podešavati količina zraka kroz svaku sapnicu. Cijevni difuzor slijedećih karakteristika:</t>
  </si>
  <si>
    <t xml:space="preserve"> - dužina : 7000 mm</t>
  </si>
  <si>
    <t xml:space="preserve"> - promjer : 500 mm</t>
  </si>
  <si>
    <t xml:space="preserve"> - količina zraka : 1750 m3/h +/-10%</t>
  </si>
  <si>
    <t xml:space="preserve"> - buka pri 250 Hz - maksimalno : 33 dBa</t>
  </si>
  <si>
    <t xml:space="preserve"> - broj redova sapnica s desne strane: 4</t>
  </si>
  <si>
    <t xml:space="preserve"> - broj redova sapnica s lijeve strane: 8</t>
  </si>
  <si>
    <t xml:space="preserve"> - broj redova sapnica s desne strane: 8</t>
  </si>
  <si>
    <t xml:space="preserve"> - broj redova sapnica s lijeve strane: 4</t>
  </si>
  <si>
    <t>Dobava i montaža displacement difuzora zraka, izvedbe u obliku četvrtine kruga, za ugradnju u kuteve prostorija, slijedećih karakteristika:</t>
  </si>
  <si>
    <t xml:space="preserve"> - dužina : 340 mm</t>
  </si>
  <si>
    <t xml:space="preserve"> - dubina : 340 mm</t>
  </si>
  <si>
    <t xml:space="preserve"> - visina : 1000 mm</t>
  </si>
  <si>
    <t xml:space="preserve"> - količina zraka : 360 m3/h +/-10%</t>
  </si>
  <si>
    <t xml:space="preserve"> - buka pri 250 Hz - maksimalno : 29 dBa</t>
  </si>
  <si>
    <t xml:space="preserve"> - pad tlaka - maksimalno: 10 Pa</t>
  </si>
  <si>
    <t>1-redni - 750 mm</t>
  </si>
  <si>
    <t>2-redni - 1200 mm</t>
  </si>
  <si>
    <t>4-redni - 1200 mm</t>
  </si>
  <si>
    <t>Dobava i montaža dozračnih i odzračnih rešetki za ugradnju u zid ili strop, sa prigrađenom ručnom regulacijskom zaklopkom. Rešetke su izrađene od aluminijskog lima sa fiksnim redom prednjih lamela usmjerenih pod kutem od 0° ili 15°, u kompletu sa svim potrebnim montažnim priborom, slijedećih kuteva prednjih lamela i dimenzija:</t>
  </si>
  <si>
    <t>Dobava i montaža nagaznih dozračnih i odzračnih rešetki sa prigrađenom regulacijskom zaklopkom za montažu u pod prostorije. Rešetke su izrađene od aluminijskog lima sa fiksnim redom prednjih lamela usmjerenih pod kutem od 0° ili 15°, u kompletu sa svim potrebnim montažnim priborom, slijedećih kuteva prednjih lamela i dimenzija:</t>
  </si>
  <si>
    <t>100 - 50 m3/h</t>
  </si>
  <si>
    <t>Dobava i montaža vanjskih protukišnih rešetki, izrađenih od pocinčanog lima, u kompletu sa svim potrebnim montažnim priborom, slijedećih dimenzija:</t>
  </si>
  <si>
    <t>600 x 300 mm</t>
  </si>
  <si>
    <t>Dobava i montaža pretlačne rešetke za ugradnju pri dnu zida prostorije sušione, u kompletu sa montažnim priborom, slijedećih dimenzija:</t>
  </si>
  <si>
    <t>300x125 mm</t>
  </si>
  <si>
    <t>Dobava i montaža regulatora protoka zraka na ograncima ventilacijskih kanala, sa ručnim pogonom, kvadratnog i okruglog presjeka, slijedećih veličina:</t>
  </si>
  <si>
    <t>Dobava i montaža kanala od pocinčanog lima za ubacivanje, odnosno odsis zraka, komplet sa ovjesnim, spojnim i brtvenim materijalom, slijedećih dimenzija:</t>
  </si>
  <si>
    <t>Dobava i montaža koljena spiro 90°, izrađeno od poc. lima, u kompletu sa spojnim i brtvenim materijalom, slijedećih dimenzija:</t>
  </si>
  <si>
    <t>Dobava i montaža koljena spiro 45°, izrađeno od poc. lima, u kompletu sa spojnim i brtvenim materijalom, slijedećih dimenzija:</t>
  </si>
  <si>
    <t>Dobava i montaža prijelaza, redukcija izrađenih od poc. lima, u kompletu sa spojnim i brtvenim priborom, slijedećih dimenzija:</t>
  </si>
  <si>
    <t>Dobava i montaža toplinske izolacije ventilacijskih kanala. Izolacija sa paronepropusnom branom (koeficijent difuzije vodene pare 7000)  debljine 19 mm. Stavka se odnosi na vanjski razvod limenih kanala na krovu objekta, te unutarnji razvod tlačnih kanala. Napomena: izoliranje kanala na krovu se izvodi u dva sloja.</t>
  </si>
  <si>
    <t>Dobava i oblaganje limenih kanala u zaštitni Al ili Inox lim (prilikom vođenja u vanjskom prostoru ili podzemnom betonskom kanalu).</t>
  </si>
  <si>
    <t>Dobava i montaža kanalskog ventilatora za potrebe recirkulacije centralnog halla, za montažu na limeni kanal. Ventilator ima rotor sa unazad zakrivljenim lopaticama  smješten u kućištu od pocinčanog lima i slijedećih je tehničkih karakteristika:</t>
  </si>
  <si>
    <t xml:space="preserve"> -  protok zraka          2100 m3/h</t>
  </si>
  <si>
    <t xml:space="preserve"> - snaga                      N=0,326 kW</t>
  </si>
  <si>
    <t xml:space="preserve"> - dimenzija - maksimalno: 450x450 mm</t>
  </si>
  <si>
    <t>- bezstupanjski regulator vrtnje ventilatora</t>
  </si>
  <si>
    <t>- brze fleksibilne spojnice (2 komada po ventilatoru)</t>
  </si>
  <si>
    <t>Dobava i montaža kanalskog filtera zraka za montažu na ventilacijsku cijev recirkulacije hall-a, slijedećih karakteristika:</t>
  </si>
  <si>
    <t>- klasa: M5</t>
  </si>
  <si>
    <t>- maksimalni pad tlaka: 50 Pa</t>
  </si>
  <si>
    <t>- dimenzije: 450x450 mm</t>
  </si>
  <si>
    <t>Dobava i montaža cilindričnog prigušivaća zvuka za montažu na limeni kanal recirkulacije hall-a u svrhu smanjenja buke, slijedećih karakteristika:</t>
  </si>
  <si>
    <t xml:space="preserve"> - promjer : 400 mm</t>
  </si>
  <si>
    <t xml:space="preserve"> - prigušenje buke pri 250Hz - minimalno: 15 dB</t>
  </si>
  <si>
    <t>Krovni odsisni ventilatori za odsis zraka iz prostorije sušionice i karantene u sklopu preparatorskih radionica. Ventilator ima rotor sa unazad zakrivljenim lopaticama, smješten u kućištu od pocinčanog lima,  slijedećih tehničkih karakteristika:</t>
  </si>
  <si>
    <t xml:space="preserve"> - promjer priključka: 100 mm</t>
  </si>
  <si>
    <t>- postolje za montažu na kosi krov</t>
  </si>
  <si>
    <t>- nepovratna zaklopka</t>
  </si>
  <si>
    <t>Dobava i montaža kanala od aluminijskog ili inox lima za ubacivanje, odnosno odsis zraka u preparatorske radionice, komplet sa ovjesnim, spojnim i brtvenim materijalom, slijedećih dimenzija:</t>
  </si>
  <si>
    <t>Dobava i montaža koljena spiro 90°, izrađenih od aluminijskog ili inox lima, u kompletu sa spojnim i brtvenim materijalom, slijedećih dimenzija:</t>
  </si>
  <si>
    <t>Dobava i montaža protupožarnih zaklopki klase vatrootpornosti EI90, izrađenih od inoxa, za montažu na ventilacijske kanale prilikom prolaska kroz granice požarnih sektora. Napajanje zaklopki 220 V, s okidajućom  oprugom, elektromotornim pogonom i krajnjim kontaktima za indikaciju stanja (otvoreno/zatvoreno). Zaklopke slijedećih dimenzija:</t>
  </si>
  <si>
    <t>Dobava i montaža kamene vune klase negorivosti A1, s temperaturom taljenja iznad 1000°C, za oblaganje kanala oko protupožarnih zaklopki.</t>
  </si>
  <si>
    <t>Nepropusno brtvljenje svih prodora (zidovi, podovi, stropovi) za prolaz plinovitog medija instalacije ventilacije negorivim kitom ili vatrootpornim mortom.</t>
  </si>
  <si>
    <t>Izrada  čelične podkonstrukcije antikorozivno zaštićene, za montažu klimakomora prema dimenzijama uređaja.</t>
  </si>
  <si>
    <t>Probni pogon sustava ventilacije, regulacija količina zraka, osposobljavanje ljudstva za rukovanje instalacijom, izradu uputstava za rad i održavanje, balansiranje sustava ventilacije, mjerenja količina zraka i mikroklime po prostorima uz izdavanje atasta o izvršenim  ispitivanjima od ovlaštene ustanove.</t>
  </si>
  <si>
    <t>Najam i korištenje dizalice za dizanje i postavljanje klimakomora na krov objekta. U stavku je uključeno osiguravanje manipulacijske zone dizalice uz regulaciju prometa za komore .</t>
  </si>
  <si>
    <t>Rastavljanje komora prilikom dolaska na gradilište, unošenje pojedinih sekcija na tavanski prostor, te sklapanje sekcija u cijelinu.</t>
  </si>
  <si>
    <t>Izrada revizijskih otvora u spuštenim stropovima objekta, za pristup i potrebe PP i regulacijskih zaklopki, u kompletu sa svim potrebnim priborom, slijedećih dimanzija:</t>
  </si>
  <si>
    <t>Elektro spajanje ventilokomora, ventilatora i PP zaklopki, sa puštanjem u pogon od ovlaštenog servisera uz izdavanje garancije.</t>
  </si>
  <si>
    <t>Dobava i montaža ovjesnih šina, za pričvršćenje pravokutnih limenih kanala za strop etaže, u kompletu sa sidrenim vijcima, maticom, podloškom, obujmicama, regulatorom visine, zvučnim izolacijskim elementom, slijedećih dužina:</t>
  </si>
  <si>
    <t>Dobava i montaža ovjesnih šina , za pričvršćenje okruglih limenih kanala za strop etaže, u kompletu sa sidrenim vijcima, maticom, podloškom, obujmicama, regulatorom visine, zvučnim izolacijskim elementom.</t>
  </si>
  <si>
    <t>Programiranje parametara rada ventilokomora VK-P1, VK-P2, VK-PD i VK-UP prema zadanim uvjetima od strane ovlaštenog servisera. Stavka uključuje reguliranje protočnih količina zraka komora u skladu sa shemama ventilacije, te izdvajanje kontrolnih parametara uređaja za mogućnost spajanja na sustav centralnog upravljanja objekta (CNUS).</t>
  </si>
  <si>
    <t>Izrada prodora u stropnim pločama i zidovima zbog prolaza ventilacijskih kanala. Prodori izraditi veće cca 5 cm sa svake strane od dimenzije ventilacijskih kanala, ako se na kanal ugrađuje PP zaklopka, isti povećati na dimenzije prema preporukama proizvođača opreme. Dimenzije kanala po prodorima i njihov broj su slijedeće:</t>
  </si>
  <si>
    <t>Ø100 mm</t>
  </si>
  <si>
    <t>Ø125 mm</t>
  </si>
  <si>
    <t>Ø160 mm</t>
  </si>
  <si>
    <t>ODSISNA VENTILACIJA SANITARIJA</t>
  </si>
  <si>
    <t>Dobava i montaža kanalskog odsisnog ventilatora, za odsis zraka iz sanitarija. Ventilator ima rotor sa unazad zakrivljenim lopaticama, smješten u kućištu od pocinčanog lima i slijedećih je tehničkih karakteristika:</t>
  </si>
  <si>
    <t xml:space="preserve"> - protok zraka           70 m3/h</t>
  </si>
  <si>
    <t xml:space="preserve"> - snaga                      N=0,11 kW</t>
  </si>
  <si>
    <t xml:space="preserve"> - promjer priključka        100 mm</t>
  </si>
  <si>
    <t xml:space="preserve"> - protok zraka           130 m3/h</t>
  </si>
  <si>
    <t xml:space="preserve"> - promjer priključka        125 mm</t>
  </si>
  <si>
    <t xml:space="preserve"> - protok zraka           550 m3/h</t>
  </si>
  <si>
    <t xml:space="preserve"> - snaga                      N=0,15 kW</t>
  </si>
  <si>
    <t xml:space="preserve"> - promjer priključka        200 mm</t>
  </si>
  <si>
    <t>Dobava i montaža zračnih odsisnih ventila za odsis zraka iz sanitarija, s mogućnošču regulacije količine odsisanog zraka preko centralnog diska, za montažu u spušteni strop objekta. Ventili su izrađeni od čeličnog lima u boji po izboru investitora. Slijedećih veličina i maksimalnih protoka:</t>
  </si>
  <si>
    <t>Dobava i montaža krovne kape za montažu na završetak odsisnih cijevi iznad krova objekta u kompletu sa postoljem za montažu na krov, za montažu na spiro cijevi slijedećih promjera:</t>
  </si>
  <si>
    <t>Dobava i montaža prestrujnih neprovidnih rešetki za ugradnju u vrata, izrađena od aluminijskog lima, u kompletu sa priborom za montažu, slijedećih maksimalnih dimenzija:</t>
  </si>
  <si>
    <t>Dobava i montaža fleksibilnih cijevi za spoj zračnih odsisnih ventila s razvodom ventilacije. Duljina fleksibilnog komada cca 0,5 m, u kompletu sa spojnim i brtvenim priborom, sljedećih dimenzija:</t>
  </si>
  <si>
    <t>Dobava i montaža koljena spiro 90°, izrađenog od poc. lima, u kompletu sa spojnim i brtvenim materijalom, slijedećih dimenzija:</t>
  </si>
  <si>
    <t>Dobava i montaža koljena spiro 45°, izrađenog od poc. lima, u kompletu sa spojnim i brtvenim materijalom, slijedećih dimenzija:</t>
  </si>
  <si>
    <t>Dobava i montaža T-komada, izrađenih od poc. lima, u kompletu sa spojnim i brtvenim materijalom, slijedećih izvedbi:</t>
  </si>
  <si>
    <t>Ø100/Ø100/Ø100</t>
  </si>
  <si>
    <t>Dobava i montaža kamene vune klase negorivosti A1,  s temperaturom taljenja iznad 1000°C, za oblaganje kanala oko protupožarnih zaklopki.</t>
  </si>
  <si>
    <t>Izrada revizijskih otvora u spuštenom stropu, dimenzije 60x60 cm, za potrebe servisa kanalskih odsisnih ventilatora i osiguranje pristupa PP zaklopkama. U stavci obuhvatiti sav potreban montažni pribor.</t>
  </si>
  <si>
    <t>Nepropusno brtvljenje svih prodora (zidovi, podovi, stropovi) za prolaz plinovitog medija, instalacije odsisne ventilacije negorivim kitom ili vatrootpornim mortom.</t>
  </si>
  <si>
    <t>Probni pogon sustava odsisne ventilacije, regulacija količina zraka, osposobljavanje ljudstva za rukovanje instalacijom, izradu uputstava za rad i održavanje, balansiranje sustava ventilacije, mjerenja količina zraka i mikroklime po prostorima uz izdavanje atasta o izvršenim  ispitivanjima od ovlaštene ustanove.</t>
  </si>
  <si>
    <t>Elektro spajanje ventilatora i PP zaklopki od strane ovlaštenog servisera uz izdavanje atesata i garancija.</t>
  </si>
  <si>
    <t>ODSISNA VENTILACIJA ELEKTRO SOBA</t>
  </si>
  <si>
    <t>Dobava i montaža kanalskog odsisnog ventilatora, za odsis zraka iz elektro sobe. Ventilator ima rotor sa unazad zakrivljenim lopaticama, smješten u kućištu od pocinčanog lima i slijedećih je tehničkih karakteristika:</t>
  </si>
  <si>
    <t xml:space="preserve"> - protok zraka           100 m3/h</t>
  </si>
  <si>
    <t xml:space="preserve"> - protok zraka           300 m3/h</t>
  </si>
  <si>
    <t xml:space="preserve"> - promjer priključka        160 mm</t>
  </si>
  <si>
    <t>Dobava i montaža zidnog odsisnog ventilatora, za odsis zraka iz elektro sobe. Ventilator je slijedećih tehničkih karakteristika:</t>
  </si>
  <si>
    <t xml:space="preserve"> - protok zraka          60 m3/h</t>
  </si>
  <si>
    <t xml:space="preserve"> - snaga                      N=0,015 kW</t>
  </si>
  <si>
    <t xml:space="preserve"> - promjer priključka        120 mm</t>
  </si>
  <si>
    <t>Dobava i montaža fiksne protukišne žaluzine  za ugradnju u vanjska vrata elektro soba u prizemlju objekta, u kompletu sa priborom za montažu, slijedećih maksimalnih dimenzija:</t>
  </si>
  <si>
    <t>400x330mm</t>
  </si>
  <si>
    <t>Dobava i montaža zaštitnih mrežica izrađenih od pocinčane žice, veličine oka 10x10 mm, za montažu na završetke ventilacijskih cijevi elektro soba, u kompletu sa priborom za montažu, za cijevi slijedećih promjera:</t>
  </si>
  <si>
    <t>Elektro spajanje ventilatora i PP zaklopki od strane ovlaštenog servisera.</t>
  </si>
  <si>
    <t>INSTALACIJA HLAĐENJA - ELEKTRO SOBA - Providurova palača</t>
  </si>
  <si>
    <t>Dobava i montaža vanjske jedinice monosplit sustava u izvedbi dizalice topline zrak/zrak namijenjene za spoj na jednu unutarnju jedinicu. Uređaj je namijenjen za vanjsku montažu - zaštićen od vremenskih utjecaja, s ugrađenim hermetičkim DC inverter kompresorima,  zrakom hlađenim kondenzatorom i svim potrebnim elementima za zaštitu, kontrolu i regulaciju uređaja i funkcionalni rad. Rashladni medij R-410A.</t>
  </si>
  <si>
    <t>Qh =2,8 / 6,8 / 7,48 kW</t>
  </si>
  <si>
    <t>Qg = 3,08 / 7,5 /8,25 kW</t>
  </si>
  <si>
    <t>SEER: 5,8</t>
  </si>
  <si>
    <t>SCOP: 3,9</t>
  </si>
  <si>
    <t>Nivo zvučnog tlaka: 48/52 dB(A) na udaljenosti 1m od jedinice</t>
  </si>
  <si>
    <t>Ukupna duljina cjevovoda: 5-50 m</t>
  </si>
  <si>
    <t>dimenzije ukupno: d x š = 950 x 330 mm ; h = 834 mm</t>
  </si>
  <si>
    <t>masa: 56,1 kg</t>
  </si>
  <si>
    <t>Dobava i montaža unutarnje  jedinice mono split sustava horizontalne izvedbe, predviđene za  montažu na strop, uključuje u potpunosti  kontrolu smjera ispuhivanja sa kontrolom istrujne rešetke u 5 stupnjeva, opremljena inverterskim ventilatorom s BDLC motorom,  izmjenjivačem topline s direktnom ekspanzijom freona,  te svim potrebnim elementima za zaštitu, kontrolu i regulaciju uređaja i temperature, interface modulom s jednim kontaktom i plazma filterom.</t>
  </si>
  <si>
    <t>Qh  = 1,92/5/5,8 kW</t>
  </si>
  <si>
    <t>EER:3,4</t>
  </si>
  <si>
    <t>Qg = 2/5,2/6 kW</t>
  </si>
  <si>
    <t>COP:3,42</t>
  </si>
  <si>
    <t>dimenzije: 950 x 650 x 220</t>
  </si>
  <si>
    <t>priključak tekuće faze Ø6,35 mm</t>
  </si>
  <si>
    <t>priključak plinske faze Ø12,7 mm</t>
  </si>
  <si>
    <t>težina: 22 kg</t>
  </si>
  <si>
    <t>Nivo zvučnog tlaka: standard / srednja / niža brzina 42 / 40 / 39 dB(A) na udaljenosti 1,5 m od jedinice:</t>
  </si>
  <si>
    <t>Qh  = 2,8/6,8/7,5 kW</t>
  </si>
  <si>
    <t>EER:3,21</t>
  </si>
  <si>
    <t>Qg = 3,08/7,5/8,3 kW</t>
  </si>
  <si>
    <t>COP:3,21</t>
  </si>
  <si>
    <t>priključak tekuće faze Ø9,52 mm</t>
  </si>
  <si>
    <t>priključak plinske faze Ø15,8 mm</t>
  </si>
  <si>
    <t>težina: 23 kg</t>
  </si>
  <si>
    <t>Nivo zvučnog tlaka: standard / srednja / niža brzina 44 / 43 / 41 dB(A) na udaljenosti 1,5 m od jedinice:</t>
  </si>
  <si>
    <t>Izrada i montaža zaštitne kanalice frigo cijevi hlađenja elektrosoba od vertikale do vanjskih jedinica, izrađene od pocinčanog lima debljine 1 mm (dimenzija cca 300x100mm).</t>
  </si>
  <si>
    <t>Probijanje i šlicanje zidova zbog montaže klima. U stavku uključena i građevinska obrada prodora uz izradu nepropusnog spoja.</t>
  </si>
  <si>
    <t>Dobava i montaža profilnog željeza za postavu i učvršćenje vanjskog uređaja na krov sa antivibracionom podlogom, komplet sa vijcima i materijalom za učvršćenje, sve  antikorozivno zaštitćeno.</t>
  </si>
  <si>
    <t>Tlačna proba instalacije split sustava s N2 na 25 bara i puštanje u pogon uključivo probni pogon, vakumiranje i dopunjavanje rashladnog sredstva od strane ovlaštenog servisa uz izdavanje potrebnih uputa za korištenje, atesta i garancija, te mjerenje buke ugrađenih uređaja uz izdavanje atesta o izvršenim ispitivanjima od ovlaštene ustanove.</t>
  </si>
  <si>
    <t>Potrebni elektro radovi na spajanju vanjske i unutrašnje jedinice, spoj sa elektro ormarom, uključujući potrebno ožičenje. Puštanje u pogon od strane ovlaštenog servisera uz izdavanje garancija.</t>
  </si>
  <si>
    <t>NAPOMENA: Cijevni razvod odvoda kondenzata popisan je u troškovničkoj kartici VRF sustava</t>
  </si>
  <si>
    <t>AUTOMATSKA REGULACIJA</t>
  </si>
  <si>
    <t>AUTOMATSKA REGULACIJA I CNUS:</t>
  </si>
  <si>
    <t>Elementi u polju</t>
  </si>
  <si>
    <t>Sustav recirkulacije zraka u prostoru  halla</t>
  </si>
  <si>
    <t>Regulacijska DDC oprema</t>
  </si>
  <si>
    <t>Regulacijska DDC oprema za  regulaciju rada klima sustava ventilacije hall-a i sustav odsisne ventilacije, smještena u ormaru RO-V.</t>
  </si>
  <si>
    <t>Regulacijska DDC oprema za nadzor PP zaklopki smještena u ormaru RO-PPZ.</t>
  </si>
  <si>
    <t xml:space="preserve">Upravljački DDCi ormari </t>
  </si>
  <si>
    <t>Upravljački + DDC ormar za upravljanje radom ventilacije hall-a RO-V</t>
  </si>
  <si>
    <t>Upravljački ormar za nadzor PP zaklopki 
RO-PPZ</t>
  </si>
  <si>
    <t>Specijalistički radovi programiranja i puštanja u rad na nivou opreme u polju</t>
  </si>
  <si>
    <t>-nadzor nad ugradnjom opreme u polju</t>
  </si>
  <si>
    <t>-ugađanje opreme u polju</t>
  </si>
  <si>
    <t>-puštanje u rad</t>
  </si>
  <si>
    <t>-izrada uputstava za rad</t>
  </si>
  <si>
    <t>-obuka osoblja krajnjeg korisnika</t>
  </si>
  <si>
    <t>Specijalistički radovi programiranja i puštanja u rad na nivou DDC podstanica</t>
  </si>
  <si>
    <t xml:space="preserve">Specijalistički radovi podešavanja,programiranja i puštanja u rad  koji uključuju:                     </t>
  </si>
  <si>
    <t>-programiranje DDC regulatora</t>
  </si>
  <si>
    <t>-izrada I programiranje grafičkih prikaza na touch panelu</t>
  </si>
  <si>
    <t>-programiranje grafičkih prikaza</t>
  </si>
  <si>
    <t>-programiranje alarmnih prikaza</t>
  </si>
  <si>
    <t>-programiranje history prikaza</t>
  </si>
  <si>
    <t>-programiranje e-mail alarmiranja</t>
  </si>
  <si>
    <t>-izrada funkcionalnih testiranja svih komponenti sustava 
(OQ test)</t>
  </si>
  <si>
    <t>-spajanje DDC podstanice na korisničku ethernet mrežu</t>
  </si>
  <si>
    <t>-izrada potrebnih ispitnih listova i funkcionalnih proba</t>
  </si>
  <si>
    <t>-izrada uputstava za rad obuka i osoblja krajnjeg korisnika</t>
  </si>
  <si>
    <t xml:space="preserve">Specijalistički radovi integracije </t>
  </si>
  <si>
    <t>Specijalistički radovi programiranja na nivou  CNUS-a</t>
  </si>
  <si>
    <t>-spajanje na korisničku kompjutersku mrežu</t>
  </si>
  <si>
    <t>-izrada i programiranje  grafičkih prikaza</t>
  </si>
  <si>
    <t>-programiranje prikaza putem Internet explorera</t>
  </si>
  <si>
    <t>-programiranje e-mail i SMS alarmiranja</t>
  </si>
  <si>
    <t>Dobava i polaganje upravljačkih i signalnih kabela bez halogena za potrebe automatske regulacije  i CNUS-a.</t>
  </si>
  <si>
    <t>Kabeli se polažu dijelom na kabelske i podne kanale. Komplet sa svim spojnim materijalom i priborom. Kabelske police su specificirane u elektro projektu</t>
  </si>
  <si>
    <t>Uklanjanje i rušenje stropova Providurove palače do nosive konstrukcije osim prostorije 1.01 Izložbena dvorana, gdje na stropu postoje štukature.</t>
  </si>
  <si>
    <t>Izvedba toplinske izolacije međukatnih konstrukcija  iznad negrijanih prostorija prizemlja (0.01 Ulazni prostor), nuditi izolaciju kaširane kamene vune  debljine d=20cm (50kg/m³).</t>
  </si>
  <si>
    <t>Dobava i montaža ne nosive protupožarne pregradne stjenke zahtjeva EI 60 s obostranom dvostrukom oblogom iz gispkartonskih ploča za 2.24 i 2.25 Tehnički protor i 3.08 i 3.09 Klima komora.</t>
  </si>
  <si>
    <t xml:space="preserve">Dobava i montaža ne nosive protupožarne pregradne stjenke zahtjeva EI 60 s obostranom dvostrukom oblogom iz gispkartonskih ploča za 2.22 Tehnički prostor i 2.23 Klima komora. </t>
  </si>
  <si>
    <t>Dobava i montaža ne nosive pregradne stjenke s obostranom dvostrukom oblogom iz gispkartonskih ploča za prostore 2.13 - 2.21 Preparatorski odjel i 3.05 Depo.</t>
  </si>
  <si>
    <t>Dobava i montaža ne nosive pregradne stjenke s obostranom dvostrukom oblogom iz gispkartonskih ploča za obodne zidove S-2.1 i S-3.1 Sanitarija na drugom i trećem katu Providurove palače.</t>
  </si>
  <si>
    <t xml:space="preserve">Dobava i montaža ne nosive protupožarne pregradne stjenke zahtjeva EI 60 s obostranom dvostrukom oblogom iz gispkartonskih ploča za 2.09 Tehnički prostor i 3.04 Tehnički prostor. </t>
  </si>
  <si>
    <t>Dobava i montaža ne nosive pregradne stjenke s obostranom dvostrukom oblogom iz gispkartonskih ploča za unutrašnje zidove S-0.1, S-2.1 i S-3.1 Sanitarija na svim etažama Providurove palače.</t>
  </si>
  <si>
    <t>Dobava i montaža ne nosive protupožarne pregradne stjenke zahtjeva EI 60 s obostranom dvostrukom oblogom iz gispkartonskih ploča za oblogu S5 stubišta na drugom katu Providurove palače i pregradnog zida Polivalentne dvorane.</t>
  </si>
  <si>
    <t>Izrada, dobava i ugradnja zvučno izolacijskog prozora (1.18 Studio - 1.19 Režija)  sa dva IZO stakla, ukupne zvučne izolacije minimalno 60 dB.</t>
  </si>
  <si>
    <t>Izrada, dobava i ugradba jednokrilnih zvučno izoliranih punih zaokretnih vrata (Zi: min 40 dB) prema hodniku (1.18 Tonski studio i 1.19 Režija).</t>
  </si>
  <si>
    <t>S unutrašnje strane podkonstrukcije se stavlja čelični lim debljine 3mm koji na gornjem završetku završava s rukohvatom a sve je vidljivo na detalju D18.</t>
  </si>
  <si>
    <t>S3 Stubište (rukohvat)</t>
  </si>
  <si>
    <t>S2 Stubište (rukohvat)</t>
  </si>
  <si>
    <t>Izrada, dobava i montaža čeličnog rešetke s aluminijskom sekudnarnom konstrukcijom za potrebe nošenja monitora u prizemlju, 0.01 Ulaznom prostoru Providurove palače.</t>
  </si>
  <si>
    <t>Krpanje postojećih kamenog S3 Stubišta Providurove palače.</t>
  </si>
  <si>
    <t>Čišćenje i krpanje kompletnog dijela postojećeg kamenog S3 stubišta. Čišćenje lukova i zidova, kamenih šembrana i svih zatečenih elemenata.</t>
  </si>
  <si>
    <r>
      <t xml:space="preserve"> - </t>
    </r>
    <r>
      <rPr>
        <b/>
        <sz val="9"/>
        <rFont val="Tahoma"/>
        <family val="2"/>
        <charset val="238"/>
      </rPr>
      <t>nanošenje morta za poboljšanje prionjivosti</t>
    </r>
    <r>
      <rPr>
        <sz val="9"/>
        <rFont val="Tahoma"/>
        <family val="2"/>
        <charset val="238"/>
      </rPr>
      <t>: nanošenje bescementnog morta s veziom od prirodnog hidrauličkog vapna i eco poculana, u debljini od minimalno 5mm. Potrebno je prekriti cijelu površinu zida do visine 0,5m iznad razine pojave kapilarnog uzdizanja vlage.</t>
    </r>
  </si>
  <si>
    <r>
      <rPr>
        <b/>
        <sz val="9"/>
        <rFont val="Tahoma"/>
        <family val="2"/>
        <charset val="238"/>
      </rPr>
      <t xml:space="preserve"> - nanošenje isušujuće žbuke:</t>
    </r>
    <r>
      <rPr>
        <sz val="9"/>
        <rFont val="Tahoma"/>
        <family val="2"/>
        <charset val="238"/>
      </rPr>
      <t xml:space="preserve"> Nanošenje bescementne isušujuće žbuke na bazi prirodnog hidrauličnog vapna i eco poculana, na prethodno pripremljnu površinu sa mortom za poboljšanje prionjivosti. Isušujuća žbuka nanosi se u debljini od 20 mm. Nakon nanošenja izvesti izravnavanje bez zaglađivanja kako nebi došlo do uništavanja makorporozne strukture.</t>
    </r>
  </si>
  <si>
    <r>
      <rPr>
        <b/>
        <sz val="9"/>
        <rFont val="Tahoma"/>
        <family val="2"/>
        <charset val="238"/>
      </rPr>
      <t xml:space="preserve"> - nanošenje paropropusne žbuke za sanaciju ziđa na bazi prirodnog hidrauličkog vapna i eco poculana:</t>
    </r>
    <r>
      <rPr>
        <sz val="9"/>
        <rFont val="Tahoma"/>
        <family val="2"/>
        <charset val="238"/>
      </rPr>
      <t xml:space="preserve"> Na navlaženu površinu od visine nanošenja isušujuće žbuke na ostatak visine zidova nanosi se paropropusna žbuka na bazi prirodnog hidrauličkog vapna i eco poculana. Žbuka se nanosi stojno u debljini od maksimalno 30 mm u jednom sloju.</t>
    </r>
  </si>
  <si>
    <r>
      <rPr>
        <b/>
        <sz val="9"/>
        <rFont val="Tahoma"/>
        <family val="2"/>
        <charset val="238"/>
      </rPr>
      <t xml:space="preserve"> - nanošenje morta za završnu obradu:</t>
    </r>
    <r>
      <rPr>
        <sz val="9"/>
        <rFont val="Tahoma"/>
        <family val="2"/>
        <charset val="238"/>
      </rPr>
      <t xml:space="preserve"> Ručno nanošenje bescementne žbuke za završnu obradu na bazi prirodnog hidrauličnog vapna i eco poculana, maksimalne granulacije zrna do 0,3 mm kako bi se postigala završna kvaliteta obrade zidova. Završna žbuka nanosi se po cijeloj površini zida. </t>
    </r>
  </si>
  <si>
    <t>0.6 i 0.7 Čitaonica</t>
  </si>
  <si>
    <r>
      <rPr>
        <b/>
        <sz val="9"/>
        <rFont val="Tahoma"/>
        <family val="2"/>
        <charset val="238"/>
      </rPr>
      <t>1.</t>
    </r>
    <r>
      <rPr>
        <sz val="9"/>
        <rFont val="Tahoma"/>
        <family val="2"/>
        <charset val="238"/>
      </rPr>
      <t xml:space="preserve">- </t>
    </r>
    <r>
      <rPr>
        <b/>
        <sz val="9"/>
        <rFont val="Tahoma"/>
        <family val="2"/>
        <charset val="238"/>
      </rPr>
      <t>nanošenje morta za poboljšanje prionjivosti</t>
    </r>
    <r>
      <rPr>
        <sz val="9"/>
        <rFont val="Tahoma"/>
        <family val="2"/>
        <charset val="238"/>
      </rPr>
      <t>: nanošenje bescementnog morta s veziom od prirodnog hidrauličkog vapna i eco poculana, u debljini od minimalno 5mm. Potrebno je prekriti cijelu površinu zida do visine 0,5m iznad razine pojave kapilarnog uzdizanja vlage.</t>
    </r>
  </si>
  <si>
    <r>
      <rPr>
        <b/>
        <sz val="9"/>
        <rFont val="Tahoma"/>
        <family val="2"/>
        <charset val="238"/>
      </rPr>
      <t>2. - nanošenje isušujuće žbuke:</t>
    </r>
    <r>
      <rPr>
        <sz val="9"/>
        <rFont val="Tahoma"/>
        <family val="2"/>
        <charset val="238"/>
      </rPr>
      <t xml:space="preserve"> Nanošenje bescementne isušujuće žbuke na bazi prirodnog hidrauličnog vapna i eco poculana, na prethodno pripremljnu površinu sa mortom za poboljšanje prionjivosti. Isušujuća žbuka nanosi se u debljini od 20 mm. Nakon nanošenja izvesti izravnavanje bez zaglađivanja kako nebi došlo do uništavanja makorporozne strukture.</t>
    </r>
  </si>
  <si>
    <r>
      <rPr>
        <b/>
        <sz val="9"/>
        <rFont val="Tahoma"/>
        <family val="2"/>
        <charset val="238"/>
      </rPr>
      <t>3. - nanošenje paropropusne žbuke za sanaciju ziđa na bazi prirodnog hidrauličkog vapna i eco poculana:</t>
    </r>
    <r>
      <rPr>
        <sz val="9"/>
        <rFont val="Tahoma"/>
        <family val="2"/>
        <charset val="238"/>
      </rPr>
      <t xml:space="preserve"> Na navlaženu površinu od visine nanošenja isušujuće žbuke na ostatak visine zidova nanosi se paropropusna žbuka na bazi prirodnog hidrauličkog vapna i eco poculana. Žbuka se nanosi stojno u debljini od maksimalno 30 mm u jednom sloju.</t>
    </r>
  </si>
  <si>
    <r>
      <rPr>
        <b/>
        <sz val="9"/>
        <rFont val="Tahoma"/>
        <family val="2"/>
        <charset val="238"/>
      </rPr>
      <t>4. - nanošenje morta za završnu obradu:</t>
    </r>
    <r>
      <rPr>
        <sz val="9"/>
        <rFont val="Tahoma"/>
        <family val="2"/>
        <charset val="238"/>
      </rPr>
      <t xml:space="preserve"> Ručno nanošenje bescementne žbuke za završnu obradu na bazi prirodnog hidrauličnog vapna i eco poculana, maksimalne granulacije zrna do 0,3 mm kako bi se postigala završna kvaliteta obrade zidova. Završna žbuka nanosi se po cijeloj površini zida. </t>
    </r>
  </si>
  <si>
    <t>Dobava i izvedba samoizravnavajućeg paropropusnog podnog epoksidnog sistema u prostoru evakuacijskog S4 stubišta i dizala s predprostorom na svim etažama.</t>
  </si>
  <si>
    <t>Dobava i izvedba samoizravnavajućeg paropropusnog podnog epoksidnog sistema u prostoru S5 stubišta na svim etažama.</t>
  </si>
  <si>
    <r>
      <rPr>
        <b/>
        <sz val="9"/>
        <rFont val="Tahoma"/>
        <family val="2"/>
        <charset val="238"/>
      </rPr>
      <t xml:space="preserve"> - priprema podloge za bojanje:</t>
    </r>
    <r>
      <rPr>
        <sz val="9"/>
        <rFont val="Tahoma"/>
        <family val="2"/>
        <charset val="238"/>
      </rPr>
      <t xml:space="preserve"> nanošenje temeljnog premaza na bazi kalij vodenog stakla, po cijeloj površini zida radi izjednačavanja upojnosti podloge. Nanošenje valjkom ili četkom.</t>
    </r>
  </si>
  <si>
    <r>
      <rPr>
        <b/>
        <sz val="9"/>
        <rFont val="Tahoma"/>
        <family val="2"/>
        <charset val="238"/>
      </rPr>
      <t xml:space="preserve"> - bojanje zidova: </t>
    </r>
    <r>
      <rPr>
        <sz val="9"/>
        <rFont val="Tahoma"/>
        <family val="2"/>
        <charset val="238"/>
      </rPr>
      <t xml:space="preserve">bojanje paropropusnom bojom na silikonskoj osnovi u dva sloja. </t>
    </r>
  </si>
  <si>
    <t>Ograda je fiksirana na tipski metalni nosač koji je fiskirana s bočne strane mostova a sve izvedeno prema detalju D06.</t>
  </si>
  <si>
    <t>Dobava i ugradnja otvora za odimljavanje S4 i S5 stubišta  za kose krovove.</t>
  </si>
  <si>
    <t xml:space="preserve">Izrada i dobava dijelova dizala prema glavnom i izvedbenom projektu, ponudi, ugovoru i izmjerama na građevini i slijedećem opisu: </t>
  </si>
  <si>
    <t>Prodori kroz kamene zidove debljine 60 cm i drvene podove debljine 20 cm za vođenje instalacije VRF sustava i odvoda kondenzata. Dimenzije prodora Ć100 mm.</t>
  </si>
  <si>
    <t>Dobava i montaža ventilokomore oznake VK-PD, kompaktne samostojeće izvedbe, za vanjsku ugradnju sa rotacijskim rekuperatorom. Komora je izvedbe s dvostrukim plaštem, jednostavna za montažu i održavanje. Toplinski i zvučno izolirana tvrdom mineralnom vunom (56 mm), unutarnji i vanjski plašt izrađeni iz pocinčanog lima. Vanjski plašt je zaštićen metodom praškastog lakiranja. Komora se montira na antivibracijske gumene podloške na predhodno pripremljeni čelični podest visine 10 cm. Smještaj komore je predviđen na 2. katu objekta, u prostoriji 2.20. Unutar komore se nalaze tlačni i odsisni ventilator (frekventno upravljani) sa filterom na usisnoj strani  ventilatora, rotacijski rekuperator sa postotkom povrata topline od 81,5%, te DX grijač/hladnjak. Upravljački ormar sa regulacijom rada komore nalazi se u sklopu same komore. Komora je tipa "plug &amp; play". Strana posluživanja - DESNA ( gledano u  smjeru strujanja zraka).</t>
  </si>
  <si>
    <t>Dobava i montaža ventilokomore oznake VK-P1, kompaktne samostojeće izvedbe, za vanjsku ugradnju sa rotacijskim rekuperatorom. Komora je izvedbe s dvostrukim plaštem, jednostavna za montažu i održavanje. Toplinski i zvučno izolirana tvrdom mineralnom vunom (56 mm), unutarnji i vanjski plašt izrađeni iz pocinčanog lima. Vanjski plašt je zaštićen metodom praškastog lakiranja. Komora se montira na antivibracijske gumene podloške na predhodno pripremljeni čelični podest visine 10 cm. Smještaj komore je predviđen  na 2. katu objekta, u prostoriji 2.20. Unutar komore se nalaze tlačni i odsisni ventilator (frekventno upravljani) sa filterom na usisnoj strani  ventilatora, rotacijski rekuperator sa postotkom povrata topline od 77,7%, te DX grijač/hladnjak. Upravljački ormar sa regulacijom rada komore nalazi se u sklopu same komore. Komora je tipa "plug &amp; play". Strana posluživanja - lijeva ( gledano u  smjeru strujanja zraka).</t>
  </si>
  <si>
    <t>Dobava i montaža ventilokomore oznake VK-UP, kompaktne samostojeće izvedbe, za vanjsku ugradnju sa rotacijskim rekuperatorom. Komora je izvedbe s dvostrukim plaštem, jednostavna za montažu i održavanje. Toplinski i zvučno izolirana tvrdom mineralnom vunom (56 mm), unutarnji i vanjski plašt izrađeni iz pocinčanog lima. Vanjski plašt je zaštićen metodom praškastog lakiranja. Komora se montira na antivibracijske gumene podloške na predhodno pripremljeni čelični podest visine 10 cm. Smještaj komore je predviđen u  prostor 3.07 na 3. katu objekta. Unutar komore se nalaze tlačni i odsisni ventilator (frekventno upravljani) sa filterom na usisnoj strani  ventilatora,  rotacijski rekuperator sa postotkom povrata topline od 77,5%, te DX grijač/hladnjak. Upravljački ormar sa regulacijom rada komore nalazi se u sklopu same komore. Komora je tipa "plug &amp; play". Strana posluživanja - desna ( gledano u  smjeru strujanja zraka).</t>
  </si>
  <si>
    <t>- priključak na kanalski razvod: Ć250 mm</t>
  </si>
  <si>
    <r>
      <t xml:space="preserve">Glavno vodomjerno okno VO 2, opremljeno sa slijedećom armaturom koje </t>
    </r>
    <r>
      <rPr>
        <b/>
        <i/>
        <u/>
        <sz val="10"/>
        <color indexed="8"/>
        <rFont val="Tahoma"/>
        <family val="2"/>
        <charset val="238"/>
      </rPr>
      <t>ugrađuje komunalno poduzeće</t>
    </r>
    <r>
      <rPr>
        <sz val="10"/>
        <color indexed="8"/>
        <rFont val="Tahoma"/>
        <family val="2"/>
        <charset val="238"/>
      </rPr>
      <t>;</t>
    </r>
  </si>
  <si>
    <r>
      <t>DN</t>
    </r>
    <r>
      <rPr>
        <sz val="10"/>
        <color indexed="8"/>
        <rFont val="Tahoma"/>
        <family val="2"/>
        <charset val="238"/>
      </rPr>
      <t xml:space="preserve"> 25 mm                                                           </t>
    </r>
  </si>
  <si>
    <r>
      <t>DN</t>
    </r>
    <r>
      <rPr>
        <sz val="10"/>
        <color indexed="8"/>
        <rFont val="Tahoma"/>
        <family val="2"/>
        <charset val="238"/>
      </rPr>
      <t xml:space="preserve"> 20 mm                                                           </t>
    </r>
  </si>
  <si>
    <r>
      <t>DN</t>
    </r>
    <r>
      <rPr>
        <sz val="10"/>
        <color indexed="8"/>
        <rFont val="Tahoma"/>
        <family val="2"/>
        <charset val="238"/>
      </rPr>
      <t xml:space="preserve"> 15 mm                                                           </t>
    </r>
  </si>
  <si>
    <r>
      <t>DN</t>
    </r>
    <r>
      <rPr>
        <sz val="10"/>
        <color indexed="8"/>
        <rFont val="Tahoma"/>
        <family val="2"/>
        <charset val="238"/>
      </rPr>
      <t xml:space="preserve">15 mm                                                           </t>
    </r>
  </si>
  <si>
    <r>
      <t xml:space="preserve">f </t>
    </r>
    <r>
      <rPr>
        <sz val="10"/>
        <color indexed="8"/>
        <rFont val="Tahoma"/>
        <family val="2"/>
        <charset val="238"/>
      </rPr>
      <t xml:space="preserve">200 mm                                                           </t>
    </r>
  </si>
  <si>
    <r>
      <t xml:space="preserve">f </t>
    </r>
    <r>
      <rPr>
        <sz val="10"/>
        <color indexed="8"/>
        <rFont val="Tahoma"/>
        <family val="2"/>
        <charset val="238"/>
      </rPr>
      <t xml:space="preserve">160 mm                                                           </t>
    </r>
  </si>
  <si>
    <r>
      <t xml:space="preserve">f </t>
    </r>
    <r>
      <rPr>
        <sz val="10"/>
        <color indexed="8"/>
        <rFont val="Tahoma"/>
        <family val="2"/>
        <charset val="238"/>
      </rPr>
      <t xml:space="preserve">125 mm                                                          </t>
    </r>
  </si>
  <si>
    <r>
      <t xml:space="preserve">f </t>
    </r>
    <r>
      <rPr>
        <sz val="10"/>
        <color indexed="8"/>
        <rFont val="Tahoma"/>
        <family val="2"/>
        <charset val="238"/>
      </rPr>
      <t xml:space="preserve">110 mm                                                          </t>
    </r>
  </si>
  <si>
    <r>
      <t xml:space="preserve">f </t>
    </r>
    <r>
      <rPr>
        <sz val="10"/>
        <color indexed="8"/>
        <rFont val="Tahoma"/>
        <family val="2"/>
        <charset val="238"/>
      </rPr>
      <t xml:space="preserve">50 mm                                                           </t>
    </r>
  </si>
  <si>
    <r>
      <t xml:space="preserve">   JKR</t>
    </r>
    <r>
      <rPr>
        <vertAlign val="subscript"/>
        <sz val="10"/>
        <color indexed="8"/>
        <rFont val="Tahoma"/>
        <family val="2"/>
        <charset val="238"/>
      </rPr>
      <t>45°</t>
    </r>
    <r>
      <rPr>
        <sz val="10"/>
        <color indexed="8"/>
        <rFont val="Tahoma"/>
        <family val="2"/>
        <charset val="238"/>
      </rPr>
      <t xml:space="preserve">f 160x160 mm                                               </t>
    </r>
  </si>
  <si>
    <r>
      <t xml:space="preserve">   JKR</t>
    </r>
    <r>
      <rPr>
        <vertAlign val="subscript"/>
        <sz val="10"/>
        <color indexed="8"/>
        <rFont val="Tahoma"/>
        <family val="2"/>
        <charset val="238"/>
      </rPr>
      <t>45°</t>
    </r>
    <r>
      <rPr>
        <sz val="10"/>
        <color indexed="8"/>
        <rFont val="Tahoma"/>
        <family val="2"/>
        <charset val="238"/>
      </rPr>
      <t xml:space="preserve">f 160x125 mm                                               </t>
    </r>
  </si>
  <si>
    <r>
      <t xml:space="preserve">   JKR</t>
    </r>
    <r>
      <rPr>
        <vertAlign val="subscript"/>
        <sz val="10"/>
        <color indexed="8"/>
        <rFont val="Tahoma"/>
        <family val="2"/>
        <charset val="238"/>
      </rPr>
      <t>45°</t>
    </r>
    <r>
      <rPr>
        <sz val="10"/>
        <color indexed="8"/>
        <rFont val="Tahoma"/>
        <family val="2"/>
        <charset val="238"/>
      </rPr>
      <t xml:space="preserve">f 160x110 mm                                               </t>
    </r>
  </si>
  <si>
    <r>
      <t xml:space="preserve">   JKR</t>
    </r>
    <r>
      <rPr>
        <vertAlign val="subscript"/>
        <sz val="10"/>
        <color indexed="8"/>
        <rFont val="Tahoma"/>
        <family val="2"/>
        <charset val="238"/>
      </rPr>
      <t>45°</t>
    </r>
    <r>
      <rPr>
        <sz val="10"/>
        <color indexed="8"/>
        <rFont val="Tahoma"/>
        <family val="2"/>
        <charset val="238"/>
      </rPr>
      <t xml:space="preserve">f 110x110 mm                                               </t>
    </r>
  </si>
  <si>
    <r>
      <t xml:space="preserve">   JKR</t>
    </r>
    <r>
      <rPr>
        <vertAlign val="subscript"/>
        <sz val="10"/>
        <color indexed="8"/>
        <rFont val="Tahoma"/>
        <family val="2"/>
        <charset val="238"/>
      </rPr>
      <t>45°</t>
    </r>
    <r>
      <rPr>
        <sz val="10"/>
        <color indexed="8"/>
        <rFont val="Tahoma"/>
        <family val="2"/>
        <charset val="238"/>
      </rPr>
      <t xml:space="preserve">f 110x50 mm                                               </t>
    </r>
  </si>
  <si>
    <r>
      <t xml:space="preserve">   JKR</t>
    </r>
    <r>
      <rPr>
        <vertAlign val="subscript"/>
        <sz val="10"/>
        <color indexed="8"/>
        <rFont val="Tahoma"/>
        <family val="2"/>
        <charset val="238"/>
      </rPr>
      <t>45°</t>
    </r>
    <r>
      <rPr>
        <sz val="10"/>
        <color indexed="8"/>
        <rFont val="Tahoma"/>
        <family val="2"/>
        <charset val="238"/>
      </rPr>
      <t xml:space="preserve">f 50x50 mm                                               </t>
    </r>
  </si>
  <si>
    <r>
      <t xml:space="preserve">   JPR</t>
    </r>
    <r>
      <rPr>
        <vertAlign val="subscript"/>
        <sz val="10"/>
        <color indexed="8"/>
        <rFont val="Tahoma"/>
        <family val="2"/>
        <charset val="238"/>
      </rPr>
      <t>87°</t>
    </r>
    <r>
      <rPr>
        <sz val="10"/>
        <color indexed="8"/>
        <rFont val="Tahoma"/>
        <family val="2"/>
        <charset val="238"/>
      </rPr>
      <t xml:space="preserve">f 160x110 mm                                               </t>
    </r>
  </si>
  <si>
    <r>
      <t xml:space="preserve">   JPR</t>
    </r>
    <r>
      <rPr>
        <vertAlign val="subscript"/>
        <sz val="10"/>
        <color indexed="8"/>
        <rFont val="Tahoma"/>
        <family val="2"/>
        <charset val="238"/>
      </rPr>
      <t>87°</t>
    </r>
    <r>
      <rPr>
        <sz val="10"/>
        <color indexed="8"/>
        <rFont val="Tahoma"/>
        <family val="2"/>
        <charset val="238"/>
      </rPr>
      <t xml:space="preserve">f 110x110 mm                                               </t>
    </r>
  </si>
  <si>
    <r>
      <t xml:space="preserve">   K</t>
    </r>
    <r>
      <rPr>
        <vertAlign val="subscript"/>
        <sz val="10"/>
        <color indexed="8"/>
        <rFont val="Tahoma"/>
        <family val="2"/>
        <charset val="238"/>
      </rPr>
      <t>45°</t>
    </r>
    <r>
      <rPr>
        <sz val="10"/>
        <color indexed="8"/>
        <rFont val="Tahoma"/>
        <family val="2"/>
        <charset val="238"/>
      </rPr>
      <t xml:space="preserve"> f 200 mm                                                </t>
    </r>
  </si>
  <si>
    <r>
      <t xml:space="preserve">   K</t>
    </r>
    <r>
      <rPr>
        <vertAlign val="subscript"/>
        <sz val="10"/>
        <color indexed="8"/>
        <rFont val="Tahoma"/>
        <family val="2"/>
        <charset val="238"/>
      </rPr>
      <t>45°</t>
    </r>
    <r>
      <rPr>
        <sz val="10"/>
        <color indexed="8"/>
        <rFont val="Tahoma"/>
        <family val="2"/>
        <charset val="238"/>
      </rPr>
      <t xml:space="preserve"> f 160 mm                                                </t>
    </r>
  </si>
  <si>
    <r>
      <t xml:space="preserve">   K</t>
    </r>
    <r>
      <rPr>
        <vertAlign val="subscript"/>
        <sz val="10"/>
        <color indexed="8"/>
        <rFont val="Tahoma"/>
        <family val="2"/>
        <charset val="238"/>
      </rPr>
      <t>45°</t>
    </r>
    <r>
      <rPr>
        <sz val="10"/>
        <color indexed="8"/>
        <rFont val="Tahoma"/>
        <family val="2"/>
        <charset val="238"/>
      </rPr>
      <t xml:space="preserve"> f 125 mm                                                </t>
    </r>
  </si>
  <si>
    <r>
      <t xml:space="preserve">   K</t>
    </r>
    <r>
      <rPr>
        <vertAlign val="subscript"/>
        <sz val="10"/>
        <color indexed="8"/>
        <rFont val="Tahoma"/>
        <family val="2"/>
        <charset val="238"/>
      </rPr>
      <t>45°</t>
    </r>
    <r>
      <rPr>
        <sz val="10"/>
        <color indexed="8"/>
        <rFont val="Tahoma"/>
        <family val="2"/>
        <charset val="238"/>
      </rPr>
      <t xml:space="preserve"> f 110 mm                                                </t>
    </r>
  </si>
  <si>
    <r>
      <t xml:space="preserve">   K</t>
    </r>
    <r>
      <rPr>
        <vertAlign val="subscript"/>
        <sz val="10"/>
        <color indexed="8"/>
        <rFont val="Tahoma"/>
        <family val="2"/>
        <charset val="238"/>
      </rPr>
      <t>45°</t>
    </r>
    <r>
      <rPr>
        <sz val="10"/>
        <color indexed="8"/>
        <rFont val="Tahoma"/>
        <family val="2"/>
        <charset val="238"/>
      </rPr>
      <t xml:space="preserve"> f 50 mm                                                </t>
    </r>
  </si>
  <si>
    <r>
      <t xml:space="preserve">   K</t>
    </r>
    <r>
      <rPr>
        <vertAlign val="subscript"/>
        <sz val="10"/>
        <color indexed="8"/>
        <rFont val="Tahoma"/>
        <family val="2"/>
        <charset val="238"/>
      </rPr>
      <t>87°</t>
    </r>
    <r>
      <rPr>
        <sz val="10"/>
        <color indexed="8"/>
        <rFont val="Tahoma"/>
        <family val="2"/>
        <charset val="238"/>
      </rPr>
      <t xml:space="preserve"> f 160 mm                                                </t>
    </r>
  </si>
  <si>
    <r>
      <t xml:space="preserve">   K</t>
    </r>
    <r>
      <rPr>
        <vertAlign val="subscript"/>
        <sz val="10"/>
        <color indexed="8"/>
        <rFont val="Tahoma"/>
        <family val="2"/>
        <charset val="238"/>
      </rPr>
      <t>87°</t>
    </r>
    <r>
      <rPr>
        <sz val="10"/>
        <color indexed="8"/>
        <rFont val="Tahoma"/>
        <family val="2"/>
        <charset val="238"/>
      </rPr>
      <t xml:space="preserve"> f 125 mm                                                </t>
    </r>
  </si>
  <si>
    <r>
      <t xml:space="preserve">   K</t>
    </r>
    <r>
      <rPr>
        <vertAlign val="subscript"/>
        <sz val="10"/>
        <color indexed="8"/>
        <rFont val="Tahoma"/>
        <family val="2"/>
        <charset val="238"/>
      </rPr>
      <t>87°</t>
    </r>
    <r>
      <rPr>
        <sz val="10"/>
        <color indexed="8"/>
        <rFont val="Tahoma"/>
        <family val="2"/>
        <charset val="238"/>
      </rPr>
      <t xml:space="preserve"> f 110 mm                                                </t>
    </r>
  </si>
  <si>
    <r>
      <t xml:space="preserve">   K</t>
    </r>
    <r>
      <rPr>
        <vertAlign val="subscript"/>
        <sz val="10"/>
        <color indexed="8"/>
        <rFont val="Tahoma"/>
        <family val="2"/>
        <charset val="238"/>
      </rPr>
      <t>87°</t>
    </r>
    <r>
      <rPr>
        <sz val="10"/>
        <color indexed="8"/>
        <rFont val="Tahoma"/>
        <family val="2"/>
        <charset val="238"/>
      </rPr>
      <t xml:space="preserve"> f 50 mm                                                </t>
    </r>
  </si>
  <si>
    <r>
      <t xml:space="preserve">   Rd </t>
    </r>
    <r>
      <rPr>
        <sz val="10"/>
        <color indexed="8"/>
        <rFont val="Tahoma"/>
        <family val="2"/>
        <charset val="238"/>
      </rPr>
      <t xml:space="preserve">f 160x125 mm                                             </t>
    </r>
  </si>
  <si>
    <r>
      <t xml:space="preserve">   Rd </t>
    </r>
    <r>
      <rPr>
        <sz val="10"/>
        <color indexed="8"/>
        <rFont val="Tahoma"/>
        <family val="2"/>
        <charset val="238"/>
      </rPr>
      <t xml:space="preserve">f 160x110 mm                                             </t>
    </r>
  </si>
  <si>
    <r>
      <t xml:space="preserve">   Rd </t>
    </r>
    <r>
      <rPr>
        <sz val="10"/>
        <color indexed="8"/>
        <rFont val="Tahoma"/>
        <family val="2"/>
        <charset val="238"/>
      </rPr>
      <t xml:space="preserve">f 110x50 mm                                             </t>
    </r>
  </si>
  <si>
    <r>
      <t xml:space="preserve">   Rv</t>
    </r>
    <r>
      <rPr>
        <vertAlign val="subscript"/>
        <sz val="10"/>
        <color indexed="8"/>
        <rFont val="Tahoma"/>
        <family val="2"/>
        <charset val="238"/>
      </rPr>
      <t>87°</t>
    </r>
    <r>
      <rPr>
        <sz val="10"/>
        <color indexed="8"/>
        <rFont val="Tahoma"/>
        <family val="2"/>
        <charset val="238"/>
      </rPr>
      <t xml:space="preserve"> f 110 mm                                                </t>
    </r>
  </si>
  <si>
    <r>
      <t xml:space="preserve">   SL</t>
    </r>
    <r>
      <rPr>
        <sz val="10"/>
        <color indexed="8"/>
        <rFont val="Tahoma"/>
        <family val="2"/>
        <charset val="238"/>
      </rPr>
      <t>f50mm+GSB</t>
    </r>
  </si>
  <si>
    <r>
      <t xml:space="preserve">   DSL</t>
    </r>
    <r>
      <rPr>
        <sz val="10"/>
        <color indexed="8"/>
        <rFont val="Tahoma"/>
        <family val="2"/>
        <charset val="238"/>
      </rPr>
      <t>f50mm+GSB</t>
    </r>
  </si>
  <si>
    <r>
      <t xml:space="preserve">   DKR</t>
    </r>
    <r>
      <rPr>
        <vertAlign val="subscript"/>
        <sz val="10"/>
        <color indexed="8"/>
        <rFont val="Tahoma"/>
        <family val="2"/>
        <charset val="238"/>
      </rPr>
      <t>87°</t>
    </r>
    <r>
      <rPr>
        <sz val="10"/>
        <color indexed="8"/>
        <rFont val="Tahoma"/>
        <family val="2"/>
        <charset val="238"/>
      </rPr>
      <t xml:space="preserve">f 110x50 mm                                               </t>
    </r>
  </si>
  <si>
    <r>
      <t xml:space="preserve">   JKR</t>
    </r>
    <r>
      <rPr>
        <vertAlign val="subscript"/>
        <sz val="10"/>
        <color indexed="8"/>
        <rFont val="Tahoma"/>
        <family val="2"/>
        <charset val="238"/>
      </rPr>
      <t>87°</t>
    </r>
    <r>
      <rPr>
        <sz val="10"/>
        <color indexed="8"/>
        <rFont val="Tahoma"/>
        <family val="2"/>
        <charset val="238"/>
      </rPr>
      <t xml:space="preserve">f 110x110 mm                                               </t>
    </r>
  </si>
  <si>
    <r>
      <t xml:space="preserve">   JKR</t>
    </r>
    <r>
      <rPr>
        <vertAlign val="subscript"/>
        <sz val="10"/>
        <color indexed="8"/>
        <rFont val="Tahoma"/>
        <family val="2"/>
        <charset val="238"/>
      </rPr>
      <t>87°</t>
    </r>
    <r>
      <rPr>
        <sz val="10"/>
        <color indexed="8"/>
        <rFont val="Tahoma"/>
        <family val="2"/>
        <charset val="238"/>
      </rPr>
      <t xml:space="preserve">f 50x50 mm                                               </t>
    </r>
  </si>
  <si>
    <r>
      <t xml:space="preserve">   PK</t>
    </r>
    <r>
      <rPr>
        <vertAlign val="subscript"/>
        <sz val="10"/>
        <color indexed="8"/>
        <rFont val="Tahoma"/>
        <family val="2"/>
        <charset val="238"/>
      </rPr>
      <t>90°</t>
    </r>
    <r>
      <rPr>
        <sz val="10"/>
        <color indexed="8"/>
        <rFont val="Tahoma"/>
        <family val="2"/>
        <charset val="238"/>
      </rPr>
      <t xml:space="preserve"> f 50 mm + BN                                               </t>
    </r>
  </si>
  <si>
    <r>
      <t xml:space="preserve">f </t>
    </r>
    <r>
      <rPr>
        <sz val="10"/>
        <color indexed="8"/>
        <rFont val="Tahoma"/>
        <family val="2"/>
        <charset val="238"/>
      </rPr>
      <t xml:space="preserve">50 mm                                                          </t>
    </r>
  </si>
  <si>
    <r>
      <t xml:space="preserve">f </t>
    </r>
    <r>
      <rPr>
        <sz val="10"/>
        <color indexed="8"/>
        <rFont val="Tahoma"/>
        <family val="2"/>
        <charset val="238"/>
      </rPr>
      <t xml:space="preserve">160 mm                                                          </t>
    </r>
  </si>
  <si>
    <r>
      <t xml:space="preserve">f </t>
    </r>
    <r>
      <rPr>
        <sz val="10"/>
        <color indexed="8"/>
        <rFont val="Tahoma"/>
        <family val="2"/>
        <charset val="238"/>
      </rPr>
      <t xml:space="preserve">125 mm                                                           </t>
    </r>
  </si>
  <si>
    <r>
      <t xml:space="preserve">f </t>
    </r>
    <r>
      <rPr>
        <sz val="10"/>
        <color indexed="8"/>
        <rFont val="Tahoma"/>
        <family val="2"/>
        <charset val="238"/>
      </rPr>
      <t xml:space="preserve">110 mm                                                           </t>
    </r>
  </si>
  <si>
    <r>
      <t xml:space="preserve">   JKR</t>
    </r>
    <r>
      <rPr>
        <vertAlign val="subscript"/>
        <sz val="10"/>
        <color indexed="8"/>
        <rFont val="Tahoma"/>
        <family val="2"/>
        <charset val="238"/>
      </rPr>
      <t>45°</t>
    </r>
    <r>
      <rPr>
        <sz val="10"/>
        <color indexed="8"/>
        <rFont val="Tahoma"/>
        <family val="2"/>
        <charset val="238"/>
      </rPr>
      <t xml:space="preserve">f 125x125 mm                                               </t>
    </r>
  </si>
  <si>
    <r>
      <t xml:space="preserve">   Rd </t>
    </r>
    <r>
      <rPr>
        <sz val="10"/>
        <color indexed="8"/>
        <rFont val="Tahoma"/>
        <family val="2"/>
        <charset val="238"/>
      </rPr>
      <t xml:space="preserve">f 125x110 mm                                             </t>
    </r>
  </si>
  <si>
    <r>
      <t xml:space="preserve">f </t>
    </r>
    <r>
      <rPr>
        <sz val="10"/>
        <color indexed="8"/>
        <rFont val="Tahoma"/>
        <family val="2"/>
        <charset val="238"/>
      </rPr>
      <t xml:space="preserve">110 mm                                               </t>
    </r>
  </si>
  <si>
    <r>
      <t xml:space="preserve">f </t>
    </r>
    <r>
      <rPr>
        <sz val="10"/>
        <color indexed="8"/>
        <rFont val="Tahoma"/>
        <family val="2"/>
        <charset val="238"/>
      </rPr>
      <t xml:space="preserve">50 mm                                               </t>
    </r>
  </si>
  <si>
    <r>
      <t xml:space="preserve">f </t>
    </r>
    <r>
      <rPr>
        <sz val="10"/>
        <color indexed="8"/>
        <rFont val="Tahoma"/>
        <family val="2"/>
        <charset val="238"/>
      </rPr>
      <t xml:space="preserve"> 160 mm                                                           </t>
    </r>
  </si>
  <si>
    <r>
      <t xml:space="preserve">f </t>
    </r>
    <r>
      <rPr>
        <sz val="10"/>
        <color indexed="8"/>
        <rFont val="Tahoma"/>
        <family val="2"/>
        <charset val="238"/>
      </rPr>
      <t xml:space="preserve"> 125 mm                                                           </t>
    </r>
  </si>
  <si>
    <r>
      <t xml:space="preserve">f </t>
    </r>
    <r>
      <rPr>
        <sz val="10"/>
        <color indexed="8"/>
        <rFont val="Tahoma"/>
        <family val="2"/>
        <charset val="238"/>
      </rPr>
      <t xml:space="preserve"> 110 mm                                                           </t>
    </r>
  </si>
  <si>
    <r>
      <t xml:space="preserve">f </t>
    </r>
    <r>
      <rPr>
        <sz val="10"/>
        <color indexed="8"/>
        <rFont val="Tahoma"/>
        <family val="2"/>
        <charset val="238"/>
      </rPr>
      <t xml:space="preserve"> 50 mm                                                           </t>
    </r>
  </si>
  <si>
    <r>
      <t xml:space="preserve">Dobava, prijenos i montaža </t>
    </r>
    <r>
      <rPr>
        <b/>
        <sz val="10"/>
        <rFont val="Tahoma"/>
        <family val="2"/>
        <charset val="238"/>
      </rPr>
      <t>kompletnog WC-a</t>
    </r>
    <r>
      <rPr>
        <sz val="10"/>
        <rFont val="Tahoma"/>
        <family val="2"/>
        <charset val="238"/>
      </rPr>
      <t>,  koji se sastoji od:</t>
    </r>
  </si>
  <si>
    <r>
      <t xml:space="preserve">Dobava, prijenos i montaža </t>
    </r>
    <r>
      <rPr>
        <b/>
        <sz val="10"/>
        <rFont val="Tahoma"/>
        <family val="2"/>
        <charset val="238"/>
      </rPr>
      <t>kompletnog WC-a</t>
    </r>
    <r>
      <rPr>
        <sz val="10"/>
        <rFont val="Tahoma"/>
        <family val="2"/>
        <charset val="238"/>
      </rPr>
      <t xml:space="preserve"> </t>
    </r>
    <r>
      <rPr>
        <b/>
        <sz val="10"/>
        <rFont val="Tahoma"/>
        <family val="2"/>
        <charset val="238"/>
      </rPr>
      <t>za osobe smanjene pokretljivosti prema NN151/2005</t>
    </r>
    <r>
      <rPr>
        <sz val="10"/>
        <rFont val="Tahoma"/>
        <family val="2"/>
        <charset val="238"/>
      </rPr>
      <t>,  koji se sastoji od:</t>
    </r>
  </si>
  <si>
    <r>
      <t>m</t>
    </r>
    <r>
      <rPr>
        <vertAlign val="superscript"/>
        <sz val="10"/>
        <color indexed="8"/>
        <rFont val="Tahoma"/>
        <family val="2"/>
        <charset val="238"/>
      </rPr>
      <t>3</t>
    </r>
  </si>
  <si>
    <r>
      <t>Fino planiranje dna kanala za polaganje kanalizacionih cijevi, s nabijenom pješčanom posteljicom debljine 10 cm ispod cijevi, te zatrpavanjem cijevi uz nabijanje, pijeskom 30 cm iznad tjemena cijevi. Obračun po m</t>
    </r>
    <r>
      <rPr>
        <vertAlign val="superscript"/>
        <sz val="10"/>
        <color indexed="8"/>
        <rFont val="Tahoma"/>
        <family val="2"/>
        <charset val="238"/>
      </rPr>
      <t>3</t>
    </r>
    <r>
      <rPr>
        <sz val="10"/>
        <color indexed="8"/>
        <rFont val="Tahoma"/>
        <family val="2"/>
        <charset val="238"/>
      </rPr>
      <t>.</t>
    </r>
  </si>
  <si>
    <t>KOLIČINA</t>
  </si>
  <si>
    <t>UKUPNA CIJENA [KN]</t>
  </si>
  <si>
    <t>PVC kanalizacione cijevi, komplet sa original gumenim brtvama i obujmicama za učvršivanje cijevi.</t>
  </si>
  <si>
    <t>Ljevano-željezne kanalizacione cijevi, komplet sa original spojnicama i prijelaznim komadima na PVC cijevi, te  obujmicama za učvršivanje cijevi.</t>
  </si>
  <si>
    <t>Štemanje kanala za odvodnu instalaciju, probijanje otvora u zidovima, te ponovno krpanje zidova i otvora.</t>
  </si>
  <si>
    <t>Električni bojler EB-80 lit, komplet sa sigurnosnim ventilom i priključnim cijevima, vertikalne izvedbe, ugradnja na zid.</t>
  </si>
  <si>
    <t>litra</t>
  </si>
  <si>
    <r>
      <t>-</t>
    </r>
    <r>
      <rPr>
        <sz val="10"/>
        <color indexed="8"/>
        <rFont val="Tahoma"/>
        <family val="2"/>
        <charset val="238"/>
      </rPr>
      <t>       svi bitni parametri klima komore trebaju biti vidljivi na zaslonu samog upravljača : protok zraka pojedinog ventilatora, tlak, snaga pojedinog ventilatora  iskoristivost u realnom vremenu, SFPv vrijednost za oba ventilatora, temperature zraka na povratnoj strani, temperatura na strani svježeg zraka, temperatura ubacivanja,  iskoristivost rotacijskog rekuperatora u realnom vremenu, pad tlaka preko filtera, vrijednost pada tlaka kada korisnik želi da se pojavi alarm zaprljanosti filtera, alrmna stanja klima komore</t>
    </r>
  </si>
  <si>
    <r>
      <t>-</t>
    </r>
    <r>
      <rPr>
        <sz val="10"/>
        <color indexed="8"/>
        <rFont val="Tahoma"/>
        <family val="2"/>
        <charset val="238"/>
      </rPr>
      <t>       putem regulatora korisnik treba imati mogućnost promjene količine zraka I temperature ubacivanja u svakom trenutku kada to treba bez posebne intervencije dobavljača-proizvođača ili putem centralnog nadzora</t>
    </r>
  </si>
  <si>
    <r>
      <t>-</t>
    </r>
    <r>
      <rPr>
        <sz val="10"/>
        <color indexed="8"/>
        <rFont val="Tahoma"/>
        <family val="2"/>
        <charset val="238"/>
      </rPr>
      <t>       kod pokretanja komore prvo se treba pokrenuti odsisni ventilator, pa rekuperator u maksimalnoj brzini pa tek tlačni ventilator s vremenskom zadrškom kako bi se maksimalno iskoristila energija preko rekuperatora.</t>
    </r>
  </si>
  <si>
    <r>
      <t>-</t>
    </r>
    <r>
      <rPr>
        <sz val="10"/>
        <color indexed="8"/>
        <rFont val="Tahoma"/>
        <family val="2"/>
        <charset val="238"/>
      </rPr>
      <t>       mogućnost podešenja minimalne i maksimalne količine zraka te automatski izbor rada (vremenski)</t>
    </r>
  </si>
  <si>
    <r>
      <t>-</t>
    </r>
    <r>
      <rPr>
        <sz val="10"/>
        <color indexed="8"/>
        <rFont val="Tahoma"/>
        <family val="2"/>
        <charset val="238"/>
      </rPr>
      <t>       bez obzira na vanjske uvjete te uvjete unutar prostora koji se obrađuje klima komora mora osigurati konstantnu količinu zraka I konstantnu temperaturu ubacivanja zraka u prostor</t>
    </r>
  </si>
  <si>
    <r>
      <t>-</t>
    </r>
    <r>
      <rPr>
        <sz val="10"/>
        <color indexed="8"/>
        <rFont val="Tahoma"/>
        <family val="2"/>
        <charset val="238"/>
      </rPr>
      <t>       mogućnost samopodešenja ventilatora (konstanti protok) za vrijeme rada bez obzira na zaprljanost filtera te samopodešenja količine zraka kod izmjene filtera (automatsko podešenje kao kod prvog puštanja u pogon)</t>
    </r>
  </si>
  <si>
    <r>
      <t>-</t>
    </r>
    <r>
      <rPr>
        <sz val="10"/>
        <color indexed="8"/>
        <rFont val="Tahoma"/>
        <family val="2"/>
        <charset val="238"/>
      </rPr>
      <t>       rotacijski rekuperator treba imati mogućnost automatskog čišćenja samog rotora u slučaju zaprljanja</t>
    </r>
  </si>
  <si>
    <r>
      <t>-</t>
    </r>
    <r>
      <rPr>
        <sz val="10"/>
        <color indexed="8"/>
        <rFont val="Tahoma"/>
        <family val="2"/>
        <charset val="238"/>
      </rPr>
      <t>       rotacijski rekuperator treba imati sustav izbjegavanja stvaranja leda na rotoru</t>
    </r>
  </si>
  <si>
    <r>
      <t>-</t>
    </r>
    <r>
      <rPr>
        <sz val="10"/>
        <color indexed="8"/>
        <rFont val="Tahoma"/>
        <family val="2"/>
        <charset val="238"/>
      </rPr>
      <t>       komunikacijski  modul za spajanje na centralni nadzorni  sustav putem Modbus ili LonWorks protokola</t>
    </r>
  </si>
  <si>
    <t xml:space="preserve"> -          širina: 1605 mm</t>
  </si>
  <si>
    <t xml:space="preserve"> -          visina: 1811 mm + 100 mm</t>
  </si>
  <si>
    <t xml:space="preserve"> -          težina 1161 kg</t>
  </si>
  <si>
    <t xml:space="preserve"> -          širina: 1405 mm</t>
  </si>
  <si>
    <t xml:space="preserve"> -          visina: 1627 mm + 100 mm</t>
  </si>
  <si>
    <t xml:space="preserve"> -          težina: 905 kg</t>
  </si>
  <si>
    <t>INSTALACIJA SUSTAVA GRIJANJA/HLAĐENJA</t>
  </si>
  <si>
    <t>Dobava i montaža stropnih linijskih difuzora, za ubacivanje kondicioniranog zraka u prostorije objekta, s mogućnošću regulacije količine ubacivanog zraka, u kompletu sa priključnom kutijom, ovjesnim materijalom i demontažnim istrujnim plenumom,  slijedećeg broja redova i dužina difuzora:</t>
  </si>
  <si>
    <t>Dobava i montaža stropnih linijskih difuzora, za odsis zraka iz prostorija objekta, s mogućnošću regulacije količine ubacivanog zraka, u kompletu sa priključnom kutijom, ovjesnim materijalom i demontažnim istrujnim plenumom,  slijedećeg broja redova i dužina difuzora:</t>
  </si>
  <si>
    <t>Grijač i hladnjak trebaju biti opremljeni elektronskim ekspanzijskim ventilom, modulom za komunikaciju sa vanjskom jedinicom  (VRF) te regulacijom konstantne temperature ubacivanja zraka u prostor.</t>
  </si>
  <si>
    <t>Dobava i montaža vrtložnih difuzora, za ubacivanje zraka u prostorije objekta, u kompletu sa priključnom kutijom i ovjesnim materijalom, slijedećih dimenzija i broja istrujnih proreza:</t>
  </si>
  <si>
    <t>Dobava i montaža zračnih  ventila za ubacivanje zraka, s mogućnošču regulacije količine ubacivanog zraka preko centralnog diska, za montažu u spušteni strop objekta. Ventili su izrađeni od čeličnog lima u boji po izboru investitora. Slijedećih veličina i maksimalnih količina zraka:</t>
  </si>
  <si>
    <t>Dobava i montaža zračnih  ventila za odsis zraka, s mogućnošču regulacije količine odsisanog zraka preko centralnog diska, za montažu u spušteni strop objekta. Ventili su izrađeni od čeličnog lima u boji po izboru investitora. Slijedećih veličina i maksimalnih količina zraka:</t>
  </si>
  <si>
    <r>
      <t xml:space="preserve">Grijač i hladnjak trebaju biti opremljeni elektronskim ekspanzijskim ventilom, modulom za komunikaciju sa vanjskom jedinicom  (VRF) te regulacijom </t>
    </r>
    <r>
      <rPr>
        <sz val="10"/>
        <color indexed="8"/>
        <rFont val="Tahoma"/>
        <family val="2"/>
        <charset val="238"/>
      </rPr>
      <t>konstantne temperature ubacivanja zraka u prostor.</t>
    </r>
  </si>
  <si>
    <t>NAPOMENA: Instalacija podnog grijanja u sanitarnim prostorijama mora biti osigurana FID sklopkom koja će se specificirati u elektro projektu.</t>
  </si>
  <si>
    <t>,</t>
  </si>
  <si>
    <t>1/6 TROŠKOVNIK: GRAĐEVINSKO - OBRTNIČKI RADOVI</t>
  </si>
  <si>
    <t>4.</t>
  </si>
  <si>
    <t>6.</t>
  </si>
  <si>
    <t>7.</t>
  </si>
  <si>
    <t>RED.BR.</t>
  </si>
  <si>
    <t>JEDNAKOVRIJEDNO</t>
  </si>
  <si>
    <t>JEDINICA MJERE</t>
  </si>
  <si>
    <t>JEDNIČNA CIJENA
[KN]</t>
  </si>
  <si>
    <t xml:space="preserve">1. </t>
  </si>
  <si>
    <t>REDNI BROJ STAVKE</t>
  </si>
  <si>
    <t xml:space="preserve">2. </t>
  </si>
  <si>
    <t>Ćelija je zaključana, nije moguće mijenjati.</t>
  </si>
  <si>
    <t xml:space="preserve">3. </t>
  </si>
  <si>
    <t>UPUTE ZA POPUNJAVANJE TROŠKOVNIKA</t>
  </si>
  <si>
    <t xml:space="preserve">Ćelija je otključana. Upisati jediničnu cijenu. </t>
  </si>
  <si>
    <t>a) rušenje zidova (debljina do 15cm)</t>
  </si>
  <si>
    <t>b) demontiranje drvenih pregrada</t>
  </si>
  <si>
    <t>c) demontiranje jednokrilnih vrata</t>
  </si>
  <si>
    <t>d) demontiranje dvokrilnih vrata</t>
  </si>
  <si>
    <t>a) rušenje zidova (debljina 15-25cm)</t>
  </si>
  <si>
    <t>b) demontiranje jednokrilnih vrata</t>
  </si>
  <si>
    <t>a) rušenje kamenih zidova (debljina 30-60cm)</t>
  </si>
  <si>
    <t>b) rušenje betonskih zidova/skloništa (debljina 30-100cm) - obavezna upotreba bezudarnih alata</t>
  </si>
  <si>
    <t>c) rušenje ciglenih zidova (debljina 25cm)</t>
  </si>
  <si>
    <t>d) demontiranje jednokrilnih vrata</t>
  </si>
  <si>
    <t>e) demontiranje dvokrilnih vrata</t>
  </si>
  <si>
    <t>Uz svu zdravu drvenu građu potrebno je postojeće prozore koji se demontiraju zajedno s krovom pregledati i ustanoviti je li se mogu iskorititi za ponovnu ugradnju.</t>
  </si>
  <si>
    <t>NAPOMENA: 
Deponitranu drvenu građu i kupu kanalicu skladištiti te prije deponiranja obavezno dati na uvid nadzornom inženjeru statike da ovjeri mogućnost korištenja iste u naknadnim radovima. Pretpostavka je da će se 30% demontiranog materijala moći ponovno ugraditi.</t>
  </si>
  <si>
    <t>NAPOMENA: 
Demonitranu drvenu građu skladištiti te prije deponiranja obavezno dati na uvid nadzornom inženjeru statike da ovjeri mogućnost korištenja iste u naknadnim radovima.</t>
  </si>
  <si>
    <t>a) prizemlje: širina kraka 200cm, visina stube 33cm, broj stepenica 3</t>
  </si>
  <si>
    <t>b) prizemlje: širina kraka 100cm, visina stube 15 i 17cm, broj stepenica 2</t>
  </si>
  <si>
    <t>c) prizemlje: širina kraka 110cm, visina stube 17cm, broj stepenica 3</t>
  </si>
  <si>
    <t>d) prvi kat: širina kraka 80cm, visina stube 11cm, broj stepenica 2</t>
  </si>
  <si>
    <t>e) prvi kat: širina kraka 80cm, visina stube 16cm, broj stepenica 2</t>
  </si>
  <si>
    <t>1.2.1.1.</t>
  </si>
  <si>
    <t>UKUPNO BETONSKI I ARMIRANO BETONSKI RADOVI</t>
  </si>
  <si>
    <t>Drvena građa II. Klase, presjeka 16x20.</t>
  </si>
  <si>
    <t>UKUPNO GRAĐEVINSKI RADOVI</t>
  </si>
  <si>
    <t>VANJSKA STOLARIJA</t>
  </si>
  <si>
    <t>1.2.6.</t>
  </si>
  <si>
    <t>1.2.7.</t>
  </si>
  <si>
    <t>1.2.8.</t>
  </si>
  <si>
    <t>1.2.9.</t>
  </si>
  <si>
    <t>UKUPNO STAKLARSKI RADOVI</t>
  </si>
  <si>
    <t>OSTALO</t>
  </si>
  <si>
    <t>1.2.1.2.</t>
  </si>
  <si>
    <t>1.2.1.3.</t>
  </si>
  <si>
    <t>1.2.1.4.</t>
  </si>
  <si>
    <t>1.2.1.5.</t>
  </si>
  <si>
    <t>1.2.1.6.</t>
  </si>
  <si>
    <t>1.2.1.7.</t>
  </si>
  <si>
    <t>1.2.1.8.</t>
  </si>
  <si>
    <t>1.2.1.9.</t>
  </si>
  <si>
    <t>1.2.1.10.</t>
  </si>
  <si>
    <t>1.2.1.11.</t>
  </si>
  <si>
    <t>1.2.1.12.</t>
  </si>
  <si>
    <t>1.2.1.13.</t>
  </si>
  <si>
    <t>1.2.1.14.</t>
  </si>
  <si>
    <t>1.2.1.15.</t>
  </si>
  <si>
    <t>1.2.1.16.</t>
  </si>
  <si>
    <t>1.2.1.17.</t>
  </si>
  <si>
    <t>1.2.1.18.</t>
  </si>
  <si>
    <t>1.2.1.19.</t>
  </si>
  <si>
    <t>1.2.1.20.</t>
  </si>
  <si>
    <t>1.2.1.21.</t>
  </si>
  <si>
    <t>1.2.1.22</t>
  </si>
  <si>
    <t>1.2.1.23.</t>
  </si>
  <si>
    <t>1.2.1.24.</t>
  </si>
  <si>
    <t>1.2.1.25.</t>
  </si>
  <si>
    <t>1.2.1.26.</t>
  </si>
  <si>
    <t>1.2.1.27.</t>
  </si>
  <si>
    <t>1.2.1.28.</t>
  </si>
  <si>
    <t>1.2.1.29.</t>
  </si>
  <si>
    <t>1.2.1.30.</t>
  </si>
  <si>
    <t>1.2.1.31.</t>
  </si>
  <si>
    <t>1.2.1.32.</t>
  </si>
  <si>
    <t>1.2.1.33.</t>
  </si>
  <si>
    <t>1.2.1.34.</t>
  </si>
  <si>
    <t>1.2.1.35.</t>
  </si>
  <si>
    <t>1.2.1.36.</t>
  </si>
  <si>
    <t>1.2.1.37.</t>
  </si>
  <si>
    <t>1.2.2.1.</t>
  </si>
  <si>
    <t>1.2.2.2.</t>
  </si>
  <si>
    <t>1.2.2.3.</t>
  </si>
  <si>
    <t>1.2.2.4.</t>
  </si>
  <si>
    <t>1.2.2.5.</t>
  </si>
  <si>
    <t>1.2.3.1.</t>
  </si>
  <si>
    <t>1.2.3.2.</t>
  </si>
  <si>
    <t>1.2.3.3.</t>
  </si>
  <si>
    <t>1.2.3.4.</t>
  </si>
  <si>
    <t>1.2.3.5.</t>
  </si>
  <si>
    <t>1.2.3.6.</t>
  </si>
  <si>
    <t>1.2.4.1.</t>
  </si>
  <si>
    <t>1.2.4.2.</t>
  </si>
  <si>
    <t>1.2.4.3.</t>
  </si>
  <si>
    <t>1.2.4.4.</t>
  </si>
  <si>
    <t>1.2.4.5.</t>
  </si>
  <si>
    <t>1.2.4.6.</t>
  </si>
  <si>
    <t>1.2.4.7.</t>
  </si>
  <si>
    <t>1.2.4.8.</t>
  </si>
  <si>
    <t>1.2.4.9.</t>
  </si>
  <si>
    <t>1.2.4.10.</t>
  </si>
  <si>
    <t>1.2.4.11.</t>
  </si>
  <si>
    <t>1.2.4.12.</t>
  </si>
  <si>
    <t>1.2.4.13.</t>
  </si>
  <si>
    <t>1.2.4.14.</t>
  </si>
  <si>
    <t>1.2.4.15.</t>
  </si>
  <si>
    <t>1.2.4.16.</t>
  </si>
  <si>
    <t>1.2.4.17.</t>
  </si>
  <si>
    <t>1.2.4.18.</t>
  </si>
  <si>
    <t>1.2.4.19.</t>
  </si>
  <si>
    <t>1.2.4.20.</t>
  </si>
  <si>
    <t>1.2.4.21.</t>
  </si>
  <si>
    <t>1.2.4.22.</t>
  </si>
  <si>
    <t>1.2.5.1.</t>
  </si>
  <si>
    <t>1.2.5.2.</t>
  </si>
  <si>
    <t>1.2.5.3.</t>
  </si>
  <si>
    <t>1.2.5.4.</t>
  </si>
  <si>
    <t>1.2.5.5.</t>
  </si>
  <si>
    <t>1.2.5.6.</t>
  </si>
  <si>
    <t>1.2.5.7.</t>
  </si>
  <si>
    <t>1.2.5.8.</t>
  </si>
  <si>
    <t>1.2.5.9.</t>
  </si>
  <si>
    <t>1.2.5.10.</t>
  </si>
  <si>
    <t>1.2.5.11.</t>
  </si>
  <si>
    <t>1.2.5.12.</t>
  </si>
  <si>
    <t>1.2.5.13.</t>
  </si>
  <si>
    <t>1.2.5.14.</t>
  </si>
  <si>
    <t>1.2.5.15.</t>
  </si>
  <si>
    <t>1.2.5.16.</t>
  </si>
  <si>
    <t>1.2.5.17.</t>
  </si>
  <si>
    <t>1.2.5.18.</t>
  </si>
  <si>
    <t>1.2.5.19.</t>
  </si>
  <si>
    <t>1.2.5.20.</t>
  </si>
  <si>
    <t>1.2.5.21.</t>
  </si>
  <si>
    <t>1.2.5.22.</t>
  </si>
  <si>
    <t>1.2.5.23.</t>
  </si>
  <si>
    <t>1.2.5.24.</t>
  </si>
  <si>
    <t>1.2.5.25.</t>
  </si>
  <si>
    <t>1.2.6.1.</t>
  </si>
  <si>
    <t>1.2.6.2.</t>
  </si>
  <si>
    <t>1.2.6.3.</t>
  </si>
  <si>
    <t>1.2.6.4.</t>
  </si>
  <si>
    <t>1.2.6.5.</t>
  </si>
  <si>
    <t>1.2.6.6.</t>
  </si>
  <si>
    <t>1.2.6.7.</t>
  </si>
  <si>
    <t>1.2.6.8.</t>
  </si>
  <si>
    <t>1.2.6.9.</t>
  </si>
  <si>
    <t>1.2.6.10.</t>
  </si>
  <si>
    <t>1.2.6.11.</t>
  </si>
  <si>
    <t>1.2.6.12.</t>
  </si>
  <si>
    <t>1.2.6.13.</t>
  </si>
  <si>
    <t>1.2.6.14.</t>
  </si>
  <si>
    <t>1.2.6.15.</t>
  </si>
  <si>
    <t>1.2.7.1.</t>
  </si>
  <si>
    <t>1.2.7.2.</t>
  </si>
  <si>
    <t>1.2.7.3.</t>
  </si>
  <si>
    <t>1.2.7.4.</t>
  </si>
  <si>
    <t>1.2.7.5.</t>
  </si>
  <si>
    <t>1.2.7.6.</t>
  </si>
  <si>
    <t>1.2.7.7.</t>
  </si>
  <si>
    <t>1.2.7.8.</t>
  </si>
  <si>
    <t>1.2.7.9.</t>
  </si>
  <si>
    <t>1.2.7.10.</t>
  </si>
  <si>
    <t>1.2.8.1.</t>
  </si>
  <si>
    <t>1.2.8.2.</t>
  </si>
  <si>
    <t>1.2.8.3.</t>
  </si>
  <si>
    <t>1.2.8.4.</t>
  </si>
  <si>
    <t>1.2.8.5.</t>
  </si>
  <si>
    <t>1.2.8.6.</t>
  </si>
  <si>
    <t>1.2.9.1.</t>
  </si>
  <si>
    <t>1.2.9.2.</t>
  </si>
  <si>
    <t>1.2.9.3.</t>
  </si>
  <si>
    <t>1.2.9.4.</t>
  </si>
  <si>
    <t>1.2.9.5.</t>
  </si>
  <si>
    <t>1.2.9.6.</t>
  </si>
  <si>
    <t>1.2.9.7.</t>
  </si>
  <si>
    <t>1.2.9.8.</t>
  </si>
  <si>
    <t>1.2.9.9.</t>
  </si>
  <si>
    <t>1.2.9.10.</t>
  </si>
  <si>
    <t>1.2.9.11.</t>
  </si>
  <si>
    <t>1.3.</t>
  </si>
  <si>
    <t>1.3.1.1.</t>
  </si>
  <si>
    <t>1.3.1.2.</t>
  </si>
  <si>
    <t>1.3.1.3.</t>
  </si>
  <si>
    <t>1.3.1.4.</t>
  </si>
  <si>
    <t>1.3.1.5.</t>
  </si>
  <si>
    <t>1.3.1.6.</t>
  </si>
  <si>
    <t>1.3.1.7.</t>
  </si>
  <si>
    <t>1.3.1.8.</t>
  </si>
  <si>
    <t>1.3.1.9.</t>
  </si>
  <si>
    <t>1.3.1.10.</t>
  </si>
  <si>
    <t>1.3.1.11.</t>
  </si>
  <si>
    <t>1.3.1.12.</t>
  </si>
  <si>
    <t>1.3.1.13.</t>
  </si>
  <si>
    <t>1.3.1.14.</t>
  </si>
  <si>
    <t>1.3.1.15.</t>
  </si>
  <si>
    <t>1.3.1.16.</t>
  </si>
  <si>
    <t>1.3.1.17.</t>
  </si>
  <si>
    <t>1.3.1.18.</t>
  </si>
  <si>
    <t>1.3.1.19.</t>
  </si>
  <si>
    <t>1.3.1.20.</t>
  </si>
  <si>
    <t>1.3.1.21.</t>
  </si>
  <si>
    <t>1.3.1.22.</t>
  </si>
  <si>
    <t>1.3.1.23.</t>
  </si>
  <si>
    <t>1.3.1.24.</t>
  </si>
  <si>
    <t>1.3.1.25.</t>
  </si>
  <si>
    <t>1.3.1.26.</t>
  </si>
  <si>
    <t>1.3.1.27.</t>
  </si>
  <si>
    <t>1.3.1.28.</t>
  </si>
  <si>
    <t>1.3.1.29.</t>
  </si>
  <si>
    <t>1.3.2.1.</t>
  </si>
  <si>
    <t>1.3.2.2.</t>
  </si>
  <si>
    <t>1.3.2.3.</t>
  </si>
  <si>
    <t>1.3.2.4.</t>
  </si>
  <si>
    <t>1.3.2.5.</t>
  </si>
  <si>
    <t>1.3.2.6.</t>
  </si>
  <si>
    <t>1.3.2.7.</t>
  </si>
  <si>
    <t>1.3.2.8.</t>
  </si>
  <si>
    <t>1.3.2.9.</t>
  </si>
  <si>
    <t>1.3.2.10.</t>
  </si>
  <si>
    <t>1.3.2.11.</t>
  </si>
  <si>
    <t>1.3.2.12.</t>
  </si>
  <si>
    <t>1.3.2.13.</t>
  </si>
  <si>
    <t>1.3.2.14.</t>
  </si>
  <si>
    <t>1.3.2.15.</t>
  </si>
  <si>
    <t>1.3.2.16.</t>
  </si>
  <si>
    <t>1.3.2.17.</t>
  </si>
  <si>
    <t>1.3.2.18.</t>
  </si>
  <si>
    <t>1.3.2.19.</t>
  </si>
  <si>
    <t>1.3.2.20.</t>
  </si>
  <si>
    <t>1.3.2.21.</t>
  </si>
  <si>
    <t>1.3.2.22.</t>
  </si>
  <si>
    <t>1.3.2.23.</t>
  </si>
  <si>
    <t>1.3.2.24.</t>
  </si>
  <si>
    <t>1.3.2.25.</t>
  </si>
  <si>
    <t>1.3.2.26.</t>
  </si>
  <si>
    <t>1.3.2.27.</t>
  </si>
  <si>
    <t>1.3.2.28.</t>
  </si>
  <si>
    <t>1.3.2.29.</t>
  </si>
  <si>
    <t>1.3.2.30.</t>
  </si>
  <si>
    <t>1.3.3.1.</t>
  </si>
  <si>
    <t>1.3.3.2.</t>
  </si>
  <si>
    <t>1.3.3.3.</t>
  </si>
  <si>
    <t>1.3.3.4.</t>
  </si>
  <si>
    <t>1.3.3.5.</t>
  </si>
  <si>
    <t>1.3.3.6.</t>
  </si>
  <si>
    <t>1.3.3.7.</t>
  </si>
  <si>
    <t>1.3.3.8.</t>
  </si>
  <si>
    <t>1.3.3.9.</t>
  </si>
  <si>
    <t>1.3.3.10.</t>
  </si>
  <si>
    <t>1.3.3.11.</t>
  </si>
  <si>
    <t>1.3.3.12.</t>
  </si>
  <si>
    <t>1.3.3.13.</t>
  </si>
  <si>
    <t>1.3.3.14.</t>
  </si>
  <si>
    <t>1.3.3.15.</t>
  </si>
  <si>
    <t>1.3.3.16.</t>
  </si>
  <si>
    <t>1.3.3.17.</t>
  </si>
  <si>
    <t>1.3.3.18.</t>
  </si>
  <si>
    <t>1.3.3.19.</t>
  </si>
  <si>
    <t>1.3.3.20.</t>
  </si>
  <si>
    <t>1.3.3.21.</t>
  </si>
  <si>
    <t>1.3.3.22.</t>
  </si>
  <si>
    <t>1.3.3.23.</t>
  </si>
  <si>
    <t>1.3.3.24.</t>
  </si>
  <si>
    <t>1.3.3.25.</t>
  </si>
  <si>
    <t>1.3.3.26.</t>
  </si>
  <si>
    <t>1.3.3.27.</t>
  </si>
  <si>
    <t>1.3.3.28.</t>
  </si>
  <si>
    <t>1.3.3.29.</t>
  </si>
  <si>
    <t>1.3.3.30.</t>
  </si>
  <si>
    <t>1.3.3.31.</t>
  </si>
  <si>
    <t>1.3.3.32.</t>
  </si>
  <si>
    <t>1.3.3.33.</t>
  </si>
  <si>
    <t>1.3.3.34.</t>
  </si>
  <si>
    <t>1.3.3.35.</t>
  </si>
  <si>
    <t>1.3.3.36.</t>
  </si>
  <si>
    <t>1.3.3.37.</t>
  </si>
  <si>
    <t>1.3.3.38.</t>
  </si>
  <si>
    <t>1.3.3.39.</t>
  </si>
  <si>
    <t>1.3.3.40.</t>
  </si>
  <si>
    <t>1.3.3.41.</t>
  </si>
  <si>
    <t>1.3.3.42.</t>
  </si>
  <si>
    <t>1.3.3.43.</t>
  </si>
  <si>
    <t>1.3.3.44.</t>
  </si>
  <si>
    <t>1.3.3.45.</t>
  </si>
  <si>
    <t>1.3.3.46.</t>
  </si>
  <si>
    <t>1.3.3.47.</t>
  </si>
  <si>
    <t>1.3.3.48.</t>
  </si>
  <si>
    <t>1.3.3.49.</t>
  </si>
  <si>
    <t>1.3.3.50.</t>
  </si>
  <si>
    <t>1.3.3.51.</t>
  </si>
  <si>
    <t>1.3.3.52.</t>
  </si>
  <si>
    <t>1.3.3.53.</t>
  </si>
  <si>
    <t>1.3.3.54.</t>
  </si>
  <si>
    <t>1.3.4.1.</t>
  </si>
  <si>
    <t>1.3.4.2.</t>
  </si>
  <si>
    <t>1.3.4.3.</t>
  </si>
  <si>
    <t>1.3.4.4.</t>
  </si>
  <si>
    <t>1.3.4.5.</t>
  </si>
  <si>
    <t>1.3.4.6.</t>
  </si>
  <si>
    <t>1.3.4.7.</t>
  </si>
  <si>
    <t>1.3.5.1.</t>
  </si>
  <si>
    <t>1.3.5.2.</t>
  </si>
  <si>
    <t>1.3.5.3.</t>
  </si>
  <si>
    <t>1.3.5.4.</t>
  </si>
  <si>
    <t>1.3.5.5.</t>
  </si>
  <si>
    <t>1.3.5.6.</t>
  </si>
  <si>
    <t>1.3.5.7.</t>
  </si>
  <si>
    <t>1.3.5.8.</t>
  </si>
  <si>
    <t>1.3.5.9.</t>
  </si>
  <si>
    <t>1.3.5.10.</t>
  </si>
  <si>
    <t>1.3.5.11.</t>
  </si>
  <si>
    <t>1.3.5.12.</t>
  </si>
  <si>
    <t>1.3.5.13.</t>
  </si>
  <si>
    <t>1.3.6.1.</t>
  </si>
  <si>
    <t>1.3.6.2.</t>
  </si>
  <si>
    <t>1.3.6.3.</t>
  </si>
  <si>
    <t>1.3.6.4.</t>
  </si>
  <si>
    <t>1.3.6.5.</t>
  </si>
  <si>
    <t>1.3.6.6.</t>
  </si>
  <si>
    <t>1.3.6.7.</t>
  </si>
  <si>
    <t>1.3.6.8.</t>
  </si>
  <si>
    <t>1.3.7.</t>
  </si>
  <si>
    <t>1.3.7.1.</t>
  </si>
  <si>
    <t>1.3.7.2.</t>
  </si>
  <si>
    <t>1.3.7.3.</t>
  </si>
  <si>
    <t>1.3.7.4.</t>
  </si>
  <si>
    <t>1.3.7.5.</t>
  </si>
  <si>
    <t>1.3.7.6.</t>
  </si>
  <si>
    <t>1.3.7.7.</t>
  </si>
  <si>
    <t>1.3.7.8.</t>
  </si>
  <si>
    <t>1.3.7.9.</t>
  </si>
  <si>
    <t>1.3.7.10.</t>
  </si>
  <si>
    <t>1.3.7.11.</t>
  </si>
  <si>
    <t>1.3.7.12.</t>
  </si>
  <si>
    <t>1.3.7.13.</t>
  </si>
  <si>
    <t>1.3.7.14.</t>
  </si>
  <si>
    <t>1.3.7.15.</t>
  </si>
  <si>
    <t>1.3.7.16.</t>
  </si>
  <si>
    <t>1.3.7.17.</t>
  </si>
  <si>
    <t>1.3.7.18.</t>
  </si>
  <si>
    <t>1.3.8.</t>
  </si>
  <si>
    <t>1.3.8.1.</t>
  </si>
  <si>
    <t>1.3.8.2.</t>
  </si>
  <si>
    <t>1.3.8.3.</t>
  </si>
  <si>
    <t>1.3.8.4.</t>
  </si>
  <si>
    <t>1.3.9.</t>
  </si>
  <si>
    <t>1.3.9.1.</t>
  </si>
  <si>
    <t>1.3.9.2.</t>
  </si>
  <si>
    <t>1.3.10.</t>
  </si>
  <si>
    <t>1.3.10.1.</t>
  </si>
  <si>
    <t>1.3.10.2.</t>
  </si>
  <si>
    <t>1.3.10.3.</t>
  </si>
  <si>
    <t>1.3.10.4.</t>
  </si>
  <si>
    <t>1.3.10.5.</t>
  </si>
  <si>
    <t>1.3.10.6.</t>
  </si>
  <si>
    <t>1.3.10.7.</t>
  </si>
  <si>
    <t>2/6 TROŠKOVNIK: VODOVOD I ODVODNJA</t>
  </si>
  <si>
    <t>2.1.</t>
  </si>
  <si>
    <t>2.2.</t>
  </si>
  <si>
    <t>2.3.</t>
  </si>
  <si>
    <t>2.4.</t>
  </si>
  <si>
    <t>Iskop kanala za polaganje cijevi dovoda i odvoda, šahtova kanalizacije fekalne i oborinske odvodnje. Sve komplet sa izbacivanjem materijala.         Obračun po m3.</t>
  </si>
  <si>
    <t>3/6 TROŠKOVNIK: ELEKTROTEHNIČKI RADOVI</t>
  </si>
  <si>
    <t>UKUPNO ELEKTROTEHNIČKI I OSTALI PRIPREMNI RADOVI</t>
  </si>
  <si>
    <t>Pocinčane police sa integriranim spojem.</t>
  </si>
  <si>
    <t>Nehrđajuće police sa integriranim spojem.</t>
  </si>
  <si>
    <t>Pocinčane E90 police sa integriranim spojem.</t>
  </si>
  <si>
    <t>UKUPNO TRASE ELEKTROTEHNIČKIH INSTALACIJA</t>
  </si>
  <si>
    <t>UKUPNO ELEKTROTEHNIČKE INSTALACIJE I RADOVI</t>
  </si>
  <si>
    <t>UKUPNO MULTIMEDIJALNA OPREMA</t>
  </si>
  <si>
    <t>UKUPNO DODATNA OPREMA</t>
  </si>
  <si>
    <t>UKUPNO EKMI - SATV/TV/FM - OPREMA</t>
  </si>
  <si>
    <t>UKUPNO EKMI - TELEFONSKA  I RAČUNALNA OPREMA</t>
  </si>
  <si>
    <t>UKUPNO SIGURNOSNA INSTALACIJA I OPREMA; Sustav automatske dojave požara itd.</t>
  </si>
  <si>
    <t>UKUPNO OSTALO</t>
  </si>
  <si>
    <t>UKUPNO OBRTNIČKI RADOVI:</t>
  </si>
  <si>
    <t>UKUPNO GRAĐEVINSKO OBRTNIČKI RADOVI:</t>
  </si>
  <si>
    <t xml:space="preserve">DN25 mm                                                           </t>
  </si>
  <si>
    <t xml:space="preserve">DN20 mm                                                           </t>
  </si>
  <si>
    <t xml:space="preserve">DN 32 mm                                                           </t>
  </si>
  <si>
    <t xml:space="preserve">DN 25 mm                                                           </t>
  </si>
  <si>
    <t xml:space="preserve">DN 20 mm                                                           </t>
  </si>
  <si>
    <t xml:space="preserve">DN 15 mm                                                           </t>
  </si>
  <si>
    <t>UKUPNO VODOINSTALATERSKI RADOVI:</t>
  </si>
  <si>
    <t>VODOINSTALATERSKI RADOVI</t>
  </si>
  <si>
    <t xml:space="preserve">f 110 mm                                                          </t>
  </si>
  <si>
    <t xml:space="preserve"> - veličine f 60 cm</t>
  </si>
  <si>
    <t>ODVODNJA</t>
  </si>
  <si>
    <t>UKUPNO ODVODNJA:</t>
  </si>
  <si>
    <t>SANITARNA OPREMA</t>
  </si>
  <si>
    <t>UKUPNO SANITARNA OPREMA:</t>
  </si>
  <si>
    <t>UKUPNO GRAĐEVINSKI RADOVI:</t>
  </si>
  <si>
    <t>UKUPNO VODOVOD I ODVODNJA:</t>
  </si>
  <si>
    <t>- dovodni - priključni kabel do građevine, broj i kapacitet. Po potrebi uključiti i javnopravna tijela - 5 kompleta</t>
  </si>
  <si>
    <t>- do ostalih etažnih i inih ormara - 10 kompleta</t>
  </si>
  <si>
    <t>- nazivne vrijednosti elektroenergetske instalacije
  (tip napojnog kabela, broj vodiča i nazivni presjek) - 1 komplet</t>
  </si>
  <si>
    <t>Dobava i ugradba PVC ormara sa metalnim vratima, IP54, IK07, p/ž ugradba, min. 1260x1000x250 mm, LSHF certifikat. - 1 komplet</t>
  </si>
  <si>
    <t>- 3p 160A osigurač sklopka, montaža na Cu sabirnicu - 3 komada</t>
  </si>
  <si>
    <t>- 3p 250A osigurač sklopka, montaža na Cu sabirnicu - 3 komada</t>
  </si>
  <si>
    <t>Ormar mora uz to imati:
- opomenske tablice
- natpisi na vratima 
  (ime ormara, oznake opasnosti, primjenjen sustav zaštite)
- natpisi na svim sklopnim i inim elementima u ormaru
Napomena: natpisi izrađeni od PVC pločica sa trajno ugraviranim napisima.
UKUPNO: 1 komplet</t>
  </si>
  <si>
    <t>- trajne natpise na pločicama vezanim na svim dovodnim i 
  odvodnimi kabelima (tip kabela te ime druge priključne točke) - 1 komplet</t>
  </si>
  <si>
    <t>- ispitni list koji se sastoji od minimalno:
  protokola pregleda sa ispitivanjem; popis opreme; fotografija
  nakon opremanja sa i bez  poklopca i sa zatvorenim vratima
UKUPNO: 1 komplet</t>
  </si>
  <si>
    <t>3.1.</t>
  </si>
  <si>
    <t>3.1.2.</t>
  </si>
  <si>
    <t>3.1.3.</t>
  </si>
  <si>
    <t>3.2.</t>
  </si>
  <si>
    <t>3.2.1.</t>
  </si>
  <si>
    <t>3.2.3.</t>
  </si>
  <si>
    <t>3.2.4.</t>
  </si>
  <si>
    <t>3.2.5.</t>
  </si>
  <si>
    <t>3.2.6.</t>
  </si>
  <si>
    <t>3.2.7.</t>
  </si>
  <si>
    <t>3.2.8.</t>
  </si>
  <si>
    <t>3.2.9.</t>
  </si>
  <si>
    <t>3.2.10.</t>
  </si>
  <si>
    <t>3.2.11.</t>
  </si>
  <si>
    <t>3.2.12.</t>
  </si>
  <si>
    <t>3.3.</t>
  </si>
  <si>
    <t>3.3.1.</t>
  </si>
  <si>
    <t>3.3.2.</t>
  </si>
  <si>
    <t>3.3.3.</t>
  </si>
  <si>
    <t>3.3.4.</t>
  </si>
  <si>
    <t>3.3.5.</t>
  </si>
  <si>
    <t>3.3.6.</t>
  </si>
  <si>
    <t>3.3.7.</t>
  </si>
  <si>
    <t>3.3.8.</t>
  </si>
  <si>
    <t>3.3.9.</t>
  </si>
  <si>
    <t>3.3.10.</t>
  </si>
  <si>
    <t>3.3.11.</t>
  </si>
  <si>
    <t>3.3.12.</t>
  </si>
  <si>
    <t>3.3.13.</t>
  </si>
  <si>
    <t>3.3.14.</t>
  </si>
  <si>
    <t>a) uzidna : Ø60</t>
  </si>
  <si>
    <t xml:space="preserve">b) uzidna : 150x150mm sa rednim stezaljkama do 4mm2  </t>
  </si>
  <si>
    <t>c) hladnoskupljajuća cijev sa 110mm na 110mm dužine 1m</t>
  </si>
  <si>
    <t>a) nosač za 5 kabela / PVC cijevi (cca. svakih 70cm učvršćenje)</t>
  </si>
  <si>
    <t>b) nosač za 3 kabela / PVC cijevi (cca. svakih 70cm učvršćenje)</t>
  </si>
  <si>
    <t>c) nosač za 1 kabel / PVC cijevi (cca. svakih 70cm učvršćenje)</t>
  </si>
  <si>
    <t>a) police su proizvodne dužine od 3,00 m, 60/100/0,75 mm.</t>
  </si>
  <si>
    <t>b) pokrova - za sve tipove polica (pokrivenost 20%).</t>
  </si>
  <si>
    <t>b) police su proizvodne dužine od 3,00 m, 60/200/0,75 mm.</t>
  </si>
  <si>
    <t>c) pokrova - za sve tipove polica.</t>
  </si>
  <si>
    <t>a) police su proizvodne dužine od 3,00 m, 60/100/1,0 mm.</t>
  </si>
  <si>
    <t>b) pokrova - za sve tipove polica (proizvodne dužine od 3,00 m)</t>
  </si>
  <si>
    <t>a) PVC cijevi : Ø25</t>
  </si>
  <si>
    <t>b) PVC cijevi : Ø32</t>
  </si>
  <si>
    <t>a) kabuplast F cijevi : Ø50</t>
  </si>
  <si>
    <t>b) kabuplast F cijevi : Ø75</t>
  </si>
  <si>
    <t>c) kabuplast F cijevi : Ø110</t>
  </si>
  <si>
    <t xml:space="preserve">a) PVC cijevi : Ø25 </t>
  </si>
  <si>
    <t>a) Ø25</t>
  </si>
  <si>
    <t>b) Ø40</t>
  </si>
  <si>
    <t>c) Ø50</t>
  </si>
  <si>
    <t>d) 200x100mm</t>
  </si>
  <si>
    <t>e) Ø40</t>
  </si>
  <si>
    <t>f) Ø50</t>
  </si>
  <si>
    <t>g) Ø110</t>
  </si>
  <si>
    <t>h) 300x200mm</t>
  </si>
  <si>
    <t>a) za PVC cijevi : Ø25</t>
  </si>
  <si>
    <t>b) za PVC cijevi : Ø25 x2</t>
  </si>
  <si>
    <t>c) za PVC cijevi : Ø25 x3</t>
  </si>
  <si>
    <t>d) za PVC cijevi : Ø25 x4</t>
  </si>
  <si>
    <t>e) za PVC cijevi : Ø32</t>
  </si>
  <si>
    <t>f) za PVC cijevi : Ø32 x2</t>
  </si>
  <si>
    <t>g) 150x40 mm</t>
  </si>
  <si>
    <t>h) 120x50 mm za TC/kabuplast cijevi - vertikale</t>
  </si>
  <si>
    <t>i) 150x60 mm</t>
  </si>
  <si>
    <t>3.2.13.</t>
  </si>
  <si>
    <t>3.4.</t>
  </si>
  <si>
    <t>3.4.1.</t>
  </si>
  <si>
    <t>3.4.2.</t>
  </si>
  <si>
    <t>3.4.3.</t>
  </si>
  <si>
    <t>3.4.4.</t>
  </si>
  <si>
    <t>3.4.5.</t>
  </si>
  <si>
    <t>3.4.6.</t>
  </si>
  <si>
    <t>3.4.7.</t>
  </si>
  <si>
    <t>3.4.8.</t>
  </si>
  <si>
    <t>3.4.9.</t>
  </si>
  <si>
    <t>a) Telekomunikacijski kabeli</t>
  </si>
  <si>
    <t xml:space="preserve">a1) 3x4x0,8mm2 </t>
  </si>
  <si>
    <t xml:space="preserve">b1) 25x4x0,8mm2 </t>
  </si>
  <si>
    <t>b) Telekomunikacijski kabeli bez halogena</t>
  </si>
  <si>
    <t xml:space="preserve">b1) 2x2x0,8mm2 </t>
  </si>
  <si>
    <t xml:space="preserve">c) JEB-H(St)H FE180 E30-E90 - bezhalogeni vatrodojavni instalacijski kabel , poboljšanih svojstva za slučaj požara s očuvanom električnom funkcijom od 30÷90min </t>
  </si>
  <si>
    <t xml:space="preserve">c1) 2x2x0,8mm2 </t>
  </si>
  <si>
    <t xml:space="preserve">c2) 4x2x0,8mm2 </t>
  </si>
  <si>
    <t xml:space="preserve">d) Kabeli za audio/video prijenos </t>
  </si>
  <si>
    <t>d1) kabel sa priključcima HDMI (M) - HDMI (M),
LSZH bezhalogeni; 20m, High speed, UHD</t>
  </si>
  <si>
    <t>d2) kabel S/FTP, LSHF bezhalogeni cat.6 20m HDBaseT
(komplet sa spajanjem na priključnice oba kraja)</t>
  </si>
  <si>
    <t>e) Kabeli za videoparlafon</t>
  </si>
  <si>
    <t>e1) CAT 5e F/UTP, LSHF bezhalogeni LAN kabel s 4 parice, kategorije 5e sa zajedničkim zaslonom od Al folije.</t>
  </si>
  <si>
    <t>e2) JE-H(St)H FE180 E30-E90 2x2x0,8mm2</t>
  </si>
  <si>
    <t>f) Kabeli za videonadzor</t>
  </si>
  <si>
    <t>f1) S/FTP, LSHF bezhalogeni; LAN kabel s 4 parice, kategorije 6 sa pojedinačnim  zaslonom od Al folije i zajedničkim opletom.</t>
  </si>
  <si>
    <t>g) Kabeli za ozvučenje</t>
  </si>
  <si>
    <t>h) Zvučna (indukcijska) petlja</t>
  </si>
  <si>
    <t xml:space="preserve">g1) NHXH FE180/E90 2x2,5 mm2 </t>
  </si>
  <si>
    <t xml:space="preserve">g2) JEB-H(St)H FE180 E30-E90 4x2x0,8mm2 </t>
  </si>
  <si>
    <t>3.4.10.</t>
  </si>
  <si>
    <t>a) CAT 5e F/UTP, LSHF bezhalogeni; LAN kabel s 4 parice, kategorije 5e sa zajedničkim zaslonom od Al folije.</t>
  </si>
  <si>
    <t>b) CAT 6 S/FTP, LSHF bezhalogen; LAN kabel s 4 parice, kategorije 6 sa zaslonom od Al folije.</t>
  </si>
  <si>
    <t>c) Optički kabel multimodni U-DQ(ZN)BH, 1,5kN 1x4 nitni, OM3, 50/125μm</t>
  </si>
  <si>
    <t>d) Koaksijalni kabel malodimni, bezhalogeni (LSHF) 75Ω</t>
  </si>
  <si>
    <t>3.4.11.</t>
  </si>
  <si>
    <t>3.5.</t>
  </si>
  <si>
    <t>3.5.1.</t>
  </si>
  <si>
    <t>3.5.2.</t>
  </si>
  <si>
    <t>Dobava, ugradba i spajanje ormara prema gore navedenom.</t>
  </si>
  <si>
    <t>3.5.3.</t>
  </si>
  <si>
    <t>3.5.4.</t>
  </si>
  <si>
    <t>3.5.5.</t>
  </si>
  <si>
    <t>3.5.6.</t>
  </si>
  <si>
    <t>3.5.7.</t>
  </si>
  <si>
    <t>3.5.8.</t>
  </si>
  <si>
    <t>3.5.9.</t>
  </si>
  <si>
    <t>3.5.10.</t>
  </si>
  <si>
    <t>3.5.11.</t>
  </si>
  <si>
    <t>3.5.12.</t>
  </si>
  <si>
    <t>3.5.13.</t>
  </si>
  <si>
    <t>3.5.14.</t>
  </si>
  <si>
    <t>3.5.15.</t>
  </si>
  <si>
    <t>3.5.16.</t>
  </si>
  <si>
    <t>3.5.17.</t>
  </si>
  <si>
    <t>3.5.18.</t>
  </si>
  <si>
    <t>3.5.19.</t>
  </si>
  <si>
    <t>Dobava, ugradba i spajanje podizne kutije prema gore navedenom.</t>
  </si>
  <si>
    <t>3.5.20.</t>
  </si>
  <si>
    <t>a) Predhodno ispitivanje parametara mreže na mjestu OMM i kod strojarske opreme na krovu radi utvrđivanja parametara u svezi odabira parametara kompenzacije i prigušnice u kompenzaciji.</t>
  </si>
  <si>
    <t>3.5.21.</t>
  </si>
  <si>
    <t>3.6.</t>
  </si>
  <si>
    <t>3.6.1.</t>
  </si>
  <si>
    <t>a) uzidna ugradba</t>
  </si>
  <si>
    <t>a1) modul "dva" sa 1x obični sa LED tinjalicom (modul-2)</t>
  </si>
  <si>
    <t>a2) modul "dva" sa 1x izmjenični sa LED tinjalicom (modul-2)</t>
  </si>
  <si>
    <t>a3) modul "dva" sa 2x obični sa LED tinjalicom (modul-1)</t>
  </si>
  <si>
    <t>a4) modul "dva" sa 2x izmjenični sa LED tinjalicom (modul-1)</t>
  </si>
  <si>
    <t>a5) modul "tri" sa 3x izmjenični sa LED tinjalicom (modul-1)</t>
  </si>
  <si>
    <t>a6) modul "četiri" sa 4x obični sa LED tinjalicom (modul-1)</t>
  </si>
  <si>
    <t>a7) modul "četiri" sa 4x izmjenični sa LED tinjalicom (modul-1)</t>
  </si>
  <si>
    <t>a8) modul "šest" sa 6x obični sa LED tinjalicom (modul-1)</t>
  </si>
  <si>
    <t>b1) modul "dva" sa 1x obična sa LED tinjalicom (modul-2)</t>
  </si>
  <si>
    <t>c1) modul "dva" sa 1x obična sa LED tinjalicom (modul-2)</t>
  </si>
  <si>
    <t>c2) modul "dva" sa 1x izmjenični sa LED tinjalicom (modul-2)</t>
  </si>
  <si>
    <t>c3) modul "dva" sa 1x križni sa LED tinjalicom (modul-2)</t>
  </si>
  <si>
    <t>SUSTAV KONTROLE POTROŠNJE:</t>
  </si>
  <si>
    <t>Dobava i montiranje.</t>
  </si>
  <si>
    <t>Komplet dobave i montiranja ugradne aluminijske šine po m' prema gore navedenoj specifikaciji sa svim potrebnim priborom.</t>
  </si>
  <si>
    <t>Komplet dobave i montiranja trofazne strujne šine po m' prema gore navedenoj specifikaciji sa svim potrebnim priborom.</t>
  </si>
  <si>
    <t>3.7.</t>
  </si>
  <si>
    <t>NUŽNA SIGURNOSNA RASVJETA</t>
  </si>
  <si>
    <t>3.8.</t>
  </si>
  <si>
    <t>3.7.1.</t>
  </si>
  <si>
    <t>3.7.2.</t>
  </si>
  <si>
    <t>3.7.3.</t>
  </si>
  <si>
    <t>3.7.4.</t>
  </si>
  <si>
    <t>3.7.5.</t>
  </si>
  <si>
    <t>3.7.6.</t>
  </si>
  <si>
    <t>3.7.7.</t>
  </si>
  <si>
    <t>3.7.8.</t>
  </si>
  <si>
    <t>3.7.9.</t>
  </si>
  <si>
    <t>3.8.10.</t>
  </si>
  <si>
    <t>3.9.11.</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</si>
  <si>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</si>
  <si>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</si>
  <si>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</si>
  <si>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</si>
  <si>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</si>
  <si>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</si>
  <si>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</si>
  <si>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</si>
  <si>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</si>
  <si>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</si>
  <si>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</si>
  <si>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</si>
  <si>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</si>
  <si>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</si>
  <si>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</si>
  <si>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</si>
  <si>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</si>
  <si>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</si>
  <si>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</si>
  <si>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</si>
  <si>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</si>
  <si>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</si>
  <si>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</si>
  <si>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</si>
  <si>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</si>
  <si>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</si>
  <si>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</si>
  <si>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</si>
  <si>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</si>
  <si>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</si>
  <si>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</si>
  <si>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3.8.1.</t>
  </si>
  <si>
    <t>3.8.2.</t>
  </si>
  <si>
    <t>3.8.3.</t>
  </si>
  <si>
    <t>3.8.4.</t>
  </si>
  <si>
    <t>3.8.5.</t>
  </si>
  <si>
    <t>3.8.6.</t>
  </si>
  <si>
    <t>3.8.7.</t>
  </si>
  <si>
    <t>3.8.8.</t>
  </si>
  <si>
    <t>3.8.9.</t>
  </si>
  <si>
    <t>3.8.11.</t>
  </si>
  <si>
    <t>3.8.12.</t>
  </si>
  <si>
    <t>3.8.13.</t>
  </si>
  <si>
    <t>3.8.14.</t>
  </si>
  <si>
    <t>3.8.15.</t>
  </si>
  <si>
    <t>3.9.</t>
  </si>
  <si>
    <t>3.9.1.</t>
  </si>
  <si>
    <t>3.9.2.</t>
  </si>
  <si>
    <t>Dobava i montiranje</t>
  </si>
  <si>
    <t>3.9.3.</t>
  </si>
  <si>
    <t>3.9.4.</t>
  </si>
  <si>
    <t>3.9.5.</t>
  </si>
  <si>
    <t>3.9.6.</t>
  </si>
  <si>
    <t>3.9.7.</t>
  </si>
  <si>
    <t>3.9.8.</t>
  </si>
  <si>
    <t>3.9.10.</t>
  </si>
  <si>
    <t>3.9.12.</t>
  </si>
  <si>
    <t>3.9.13.</t>
  </si>
  <si>
    <t>3.9.14.</t>
  </si>
  <si>
    <t>3.9.15.</t>
  </si>
  <si>
    <t>Dobava paketa za programiranje upravljačkog sustava rasvjete</t>
  </si>
  <si>
    <t>3.10.</t>
  </si>
  <si>
    <t>DOBAVA i UGRADBA</t>
  </si>
  <si>
    <t>3.10.1.</t>
  </si>
  <si>
    <t>a) 1x modul 2 sa:
- M2: 1x priključnica sa zaštitnim kontaktom 16A, 250V~, 50Hz,
              sa zaštitom od neželjenog diranja (modul 2),
- komplet sa kutijom+nosačem+okvirom</t>
  </si>
  <si>
    <t xml:space="preserve">b) 1x modul 2 sa:
- M2 IP55: priključnica sa zaštitnim kontaktom 16A, 230V~
                  sa zaštitom od neželjenog diranja, modul-2,
- kutija+nosač/okvir M2 u IP55 zaštiti </t>
  </si>
  <si>
    <t>c) 1x modul 4 sa:
- M4:  2x priključnica sa zaštitnim kontaktom 16A, 250V~,
               50 Hz,  sa zaštitom od neželjenog diranja (modul 2)
- komplet sa kutijom+nosačem+okvirom</t>
  </si>
  <si>
    <t>d) 1x modul 4 sa:
- M4S1:
- 1x priključnica sa zaštitnim kontaktom 16A, 250V~, 50 Hz,
       sa zaštitom od neželjenog diranja (2-modul)</t>
  </si>
  <si>
    <t>3.10.2.</t>
  </si>
  <si>
    <t>3.10.3.</t>
  </si>
  <si>
    <t>a) 1x modul 2 sa:
- M2: 1x priključnica sa zaštitnim kontaktom 16A, 250V~, 50Hz,
              sa zaštitom od neželjenog diranja,</t>
  </si>
  <si>
    <t>b) 1x modul 4 sa:
- M4:  2x priključnica sa zaštitnim kontaktom 16A, 250V~,
               50 Hz,  sa zaštitom od neželjenog diranja</t>
  </si>
  <si>
    <t xml:space="preserve">c) 1x modul 4 sa:
- M6S1:
- 2x priključnica sa zaštitnim kontaktom 16A, 250V~, 50 Hz,
        sa zaštitom od neželjenog diranja
- 2x RJ-45 priključnica, F/UTP cat.5e </t>
  </si>
  <si>
    <t>d) 1x modul 4 sa:
- M6S2:
- 1x priključnica sa zaštitnim kontaktom 16A, 250V~, 50 Hz,
        sa zaštitom od neželjenog diranja
- 2x RJ-45 priključnica, F/UTP cat.5e 
- 1x SATV-TV-FM utičnica-krajnja</t>
  </si>
  <si>
    <t>e) 1x modul 6 sa:
- M6S3:
- 1x HDMI priključnica sa kratkim konekcijskim kabelom
      (veza sa HDMI u spuštenom stropu/projektor)</t>
  </si>
  <si>
    <t>f) - 1x RJ-45 priključnica, F/UTP cat.5e
      (veza sa RJ45 u spuštenom stropu/projektor)
- 1x RJ-45 priključnica, F/UTP cat.5e
- 1x SATV-TV-FM utičnica-krajnja</t>
  </si>
  <si>
    <t>g) 2x modul 4 sa:
- 2M4S1:
- 2x priključnica sa zaštitnim kontaktom 16A, 250V~, 50 Hz,
        sa zaštitom od neželjenog diranja</t>
  </si>
  <si>
    <t>3.10.4.</t>
  </si>
  <si>
    <t>3.10.5.</t>
  </si>
  <si>
    <t>3.10.6.</t>
  </si>
  <si>
    <t>3.10.7.</t>
  </si>
  <si>
    <t>3.10.8.</t>
  </si>
  <si>
    <t>3.10.9.</t>
  </si>
  <si>
    <t>3.11.</t>
  </si>
  <si>
    <t>3.11.1.</t>
  </si>
  <si>
    <t>3.11.2.</t>
  </si>
  <si>
    <t>3.11.3.</t>
  </si>
  <si>
    <t>3.11.4.</t>
  </si>
  <si>
    <t>3.12.</t>
  </si>
  <si>
    <t>3.12.1.</t>
  </si>
  <si>
    <t>3.12.2.</t>
  </si>
  <si>
    <t>- senzor za kišu - 1 komad</t>
  </si>
  <si>
    <t>- tipkalo za otvaranje u slučaju hitnosti - 2 komada</t>
  </si>
  <si>
    <t>- prekidač za otvaranje/zatvaranje za potrebe provjetravanja  - 1 komad</t>
  </si>
  <si>
    <t>- senzorza kišu - 1 komad</t>
  </si>
  <si>
    <t>- prekidač za otvaranje/zatvaranje za potrebe provjetravanja - 1 komad</t>
  </si>
  <si>
    <t>3.12.3.</t>
  </si>
  <si>
    <t>- dobava i spajanje modul proširenja - dodatne 2 petlje
   (2x 128 adresa) - 1 komad</t>
  </si>
  <si>
    <t>- dobava i ugradba akumulatora (2x12V/26Ah) - 1 komad</t>
  </si>
  <si>
    <t>- dobava i spajanje panel prikaza do 40 zona - 1 komad</t>
  </si>
  <si>
    <t>- dobava i spajanje kartica dodatne 2 petlje - 1 komad</t>
  </si>
  <si>
    <t>- dobava i spajanje mrežnog modula RS485 - 1 komad</t>
  </si>
  <si>
    <t>- dobava i ugradba digitalnog telefonskog komunikatora - 1 komad</t>
  </si>
  <si>
    <t>- puštanje u rad - 1 komad</t>
  </si>
  <si>
    <t>UPRAVLJANJE</t>
  </si>
  <si>
    <t>Ručni javljač.</t>
  </si>
  <si>
    <t>3.12.4.</t>
  </si>
  <si>
    <t>3.12.5.</t>
  </si>
  <si>
    <t>3.12.6.</t>
  </si>
  <si>
    <t>Dobava, ugradba i spajanja do pune uporabljivosti opreme i materijala.</t>
  </si>
  <si>
    <t>3.12.7.</t>
  </si>
  <si>
    <t>3.12.8.</t>
  </si>
  <si>
    <t>3.12.9.</t>
  </si>
  <si>
    <t>3.12.10.</t>
  </si>
  <si>
    <t>3.12.11.</t>
  </si>
  <si>
    <t>3.12.12.</t>
  </si>
  <si>
    <t>3.12.13.</t>
  </si>
  <si>
    <t>3.12.14.</t>
  </si>
  <si>
    <t>Praćenje dobavljača tijekom izvođenja radova sa funkcionalnim ispitivanjem</t>
  </si>
  <si>
    <t>3.12.15.</t>
  </si>
  <si>
    <t>3.12.16.</t>
  </si>
  <si>
    <t>3.12.17.</t>
  </si>
  <si>
    <t>3.12.18.</t>
  </si>
  <si>
    <t>4.1.</t>
  </si>
  <si>
    <r>
      <rPr>
        <b/>
        <sz val="10"/>
        <rFont val="Tahoma"/>
        <family val="2"/>
        <charset val="238"/>
      </rPr>
      <t>m) Obuka korisnika</t>
    </r>
    <r>
      <rPr>
        <sz val="10"/>
        <rFont val="Tahoma"/>
        <family val="2"/>
      </rPr>
      <t>. Obuka korisnika odvija se na način da se isti upoznaju sa sustavom, sa dokumentacijom, načinom vođenja dokumentacije i praktičnog dijela koji se provodi na licu mjesta. Minimalno dva dolaska koja nisu u uzastopnim danima.</t>
    </r>
  </si>
  <si>
    <t>4.2.</t>
  </si>
  <si>
    <t>Programabilana upravljačka mikrofonska konzola sa kondenzatorskim mikrofonom kardioidne karakteristike, Touchscreen upravljačkim panelom 5" u boji,</t>
  </si>
  <si>
    <t>ugradni zvučnik, snage 6W/100V (6/3/1/0,75/0,25W), impedancija zvučnika 8 Ohma, kut pokrivanja 180/120 stupnjeva pri 1kHz/2kHz, frekvencijski opseg 150Hz-18kHz, osjetljivosti 95dB/1m/1W, max. SPL 102dB/1m/FP,</t>
  </si>
  <si>
    <t>4.3.</t>
  </si>
  <si>
    <t>4.4.</t>
  </si>
  <si>
    <t>4.5.</t>
  </si>
  <si>
    <t>4.6.</t>
  </si>
  <si>
    <t>4.7.</t>
  </si>
  <si>
    <r>
      <rPr>
        <b/>
        <sz val="10"/>
        <rFont val="Tahoma"/>
        <family val="2"/>
        <charset val="238"/>
      </rPr>
      <t>Povezivanja sustava alarmnog ozvučenja (centrale)</t>
    </r>
    <r>
      <rPr>
        <sz val="10"/>
        <rFont val="Tahoma"/>
        <family val="2"/>
        <charset val="238"/>
      </rPr>
      <t xml:space="preserve"> Porvidurove palače sa istim sustavom unutar postojećeg dijela Kneževe palače.</t>
    </r>
  </si>
  <si>
    <t>5.1.</t>
  </si>
  <si>
    <t>Uvjeti priključenja - PRIKLJUČNA TOČKA KORISNIK - ugostiteljstvo</t>
  </si>
  <si>
    <t xml:space="preserve">  700W/1kVA, 230V, 47-53Hz, line interactive, sine wave
  2ms transfer vrijeme, RJ45, smartslot, USB</t>
  </si>
  <si>
    <t>6.1.</t>
  </si>
  <si>
    <t>DOBAVA I UGRADBA:</t>
  </si>
  <si>
    <t>3.13.</t>
  </si>
  <si>
    <t>3.13.1.</t>
  </si>
  <si>
    <t>3.13.2.</t>
  </si>
  <si>
    <t>3.13.3.</t>
  </si>
  <si>
    <t>3.13.4.</t>
  </si>
  <si>
    <t>3.13.5.</t>
  </si>
  <si>
    <t>3.13.6.</t>
  </si>
  <si>
    <t>3.13.7.</t>
  </si>
  <si>
    <t>3.13.8.</t>
  </si>
  <si>
    <t>3.13.9.</t>
  </si>
  <si>
    <t>3.13.10.</t>
  </si>
  <si>
    <t>3.14.</t>
  </si>
  <si>
    <t>3.15.</t>
  </si>
  <si>
    <t>3.15.1.</t>
  </si>
  <si>
    <t>3.16.</t>
  </si>
  <si>
    <t>3.16.1.</t>
  </si>
  <si>
    <t>3.17.</t>
  </si>
  <si>
    <t>3.17.1.</t>
  </si>
  <si>
    <t>3.17.2.</t>
  </si>
  <si>
    <t>3.18.</t>
  </si>
  <si>
    <t>3.18.1.</t>
  </si>
  <si>
    <t>3.18.2.</t>
  </si>
  <si>
    <t>3.18.3.</t>
  </si>
  <si>
    <t>3.18.4.</t>
  </si>
  <si>
    <t>3.18.5.</t>
  </si>
  <si>
    <t>3.19.</t>
  </si>
  <si>
    <t>3.19.1.</t>
  </si>
  <si>
    <t>3.19.2.</t>
  </si>
  <si>
    <t>3.19.3.</t>
  </si>
  <si>
    <t>3.19.4.</t>
  </si>
  <si>
    <t>3.20.</t>
  </si>
  <si>
    <t>3.20.1.</t>
  </si>
  <si>
    <t>3.20.2.</t>
  </si>
  <si>
    <t>3.20.3.</t>
  </si>
  <si>
    <t>3.20.4.</t>
  </si>
  <si>
    <t>UKUPNO ELEKTROTEHNIČKI RADOVI:</t>
  </si>
  <si>
    <t>3.14.1.</t>
  </si>
  <si>
    <t>3.14.2.</t>
  </si>
  <si>
    <t>3.14.3.</t>
  </si>
  <si>
    <t>3.14.4.</t>
  </si>
  <si>
    <t>3.14.5.</t>
  </si>
  <si>
    <t>3.14.6.</t>
  </si>
  <si>
    <t>3.16.2.</t>
  </si>
  <si>
    <t>3.17.3.</t>
  </si>
  <si>
    <t>3.17.4.</t>
  </si>
  <si>
    <t>3.17.5.</t>
  </si>
  <si>
    <t>3.17.6.</t>
  </si>
  <si>
    <t>3.17.7.</t>
  </si>
  <si>
    <t>3.17.8.</t>
  </si>
  <si>
    <t>3.17.9.</t>
  </si>
  <si>
    <t>3.17.10.</t>
  </si>
  <si>
    <t>3.19.5</t>
  </si>
  <si>
    <t>3.19.6.</t>
  </si>
  <si>
    <t>3.19.7.</t>
  </si>
  <si>
    <t>3.19.8.</t>
  </si>
  <si>
    <t>3.19.9.</t>
  </si>
  <si>
    <t>3.19.10.</t>
  </si>
  <si>
    <t>3.19.11.</t>
  </si>
  <si>
    <t>3.19.12.</t>
  </si>
  <si>
    <t>3.19.13.</t>
  </si>
  <si>
    <t>3.20.5.</t>
  </si>
  <si>
    <t>REKAPITULACIJA TROŠKOVNIKA</t>
  </si>
  <si>
    <t>Izrada energetskog certifikata za Providurovu palaču prema Pravilniku o energetskom pregledu zgrade i energetskom certificiranju. Predaja u 3 tiskana primjerka i jedan digitalni primjerak.</t>
  </si>
  <si>
    <t>6/6 TROŠKOVNIK: SPRINKLER INSTALACIJA</t>
  </si>
  <si>
    <t>SPRINKLER INSTALACIJA</t>
  </si>
  <si>
    <t>6.1.1.</t>
  </si>
  <si>
    <t>6.1.2.</t>
  </si>
  <si>
    <t>6.1.3.</t>
  </si>
  <si>
    <t>6.1.5.</t>
  </si>
  <si>
    <t>6.1.6.</t>
  </si>
  <si>
    <t>6.1.7.</t>
  </si>
  <si>
    <t>6.1.8.</t>
  </si>
  <si>
    <t>6.1.9.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</si>
  <si>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</si>
  <si>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</si>
  <si>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</si>
  <si>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</si>
  <si>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</si>
  <si>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</si>
  <si>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</si>
  <si>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</si>
  <si>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</si>
  <si>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</si>
  <si>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</si>
  <si>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</si>
  <si>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</si>
  <si>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</si>
  <si>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</si>
  <si>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</si>
  <si>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</si>
  <si>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</si>
  <si>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</si>
  <si>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</si>
  <si>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</si>
  <si>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</si>
  <si>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</si>
  <si>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</si>
  <si>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</si>
  <si>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OSOBNO DIZALO</t>
  </si>
  <si>
    <t>5.1.1.</t>
  </si>
  <si>
    <t xml:space="preserve">Vrsta i namjena dizala: Osobno dizalo, 1 komad 
Tip  dizala: električno bezreduktorsko dizalo sa sinhronim elelkromotorom sa permanentnim magnetom, ovješenje sa čeličnom užadi bez strojarnice
Broj dizala: 1  komad
Korisna nosivost: 1600 kg  ili  21 osoba
Brzina vožnje: 1,0  m/s , frekvencijski regulirana
Broj  stanica: 3 stanica  
Naziv stanica: prizemlje, 1.- 2. Kat 
Oznaka stanica: 0, 1, 2
Broj ulaza: 6 ulaza  sa bočnih strana 
Broj ulaza u kabinu: 2
Visina dizanja: 10450 mm
Vozno okno: Armirani beton
Dimenzije voznog okna: 2400  x  3000 mm
Unutarnje minimalne dimenzije betonske jame voznog okna: 2400  x  3000 mm 
Rasvjeta voznog okna: fluorescentna
Dubina donjeg dijela voznog okna, betonska jama: 1000 mm 
Visina gornjeg dijela voznog okna: od 4850 do 6310  mm. 
</t>
  </si>
  <si>
    <t xml:space="preserve">Signalizacija u kabini :
Upravljačka kutija u kabini sa poklopcem iz inoxa sa optičkom potvrdom primitka kabinskog naloga, LCD pokazivač položaja kabine, strelica smjera daljnje vožnje, tipkalo za otvaranje vrata, tipkalo alarm , signal preopterečenja, nužna rasvjeta 
Signalizacija na svim stanicama :    
Pozivna kutija sa poklopcem iz inox lima , ugrađena u  dovratnik vrata voznog okna. Sadržaj pozivne kutije : tipkalo za poziv dizala s optičkom potvrdom primitka poziva, LCD pokazivač položaja kabine  i strelica smjera iznad vrata na svim stanicama 
</t>
  </si>
  <si>
    <t>Kabina:
Dimenzije :   širina   1600 mm  
                   dužina  2200 mm
                   visina   2600 mm
Površina poda kabine : 3,52 m2
Izvedba : specijalna izvedba za poslovne zgrade, prolazna na bočnoj strani pod 90 stupnjeva
Izrada stranica : limene lamele iz satiniranog nehrđajučeg lima
Obloga poda : rebrasti nehrđajući lim (bez parapeta uz pod)
Rasvjeta kabine : LED direktna stropna, jakost rasvjete 100 Lx, rasvjeta svijetli samo za vrijeme vožnje 
Strop : nehrđajući satinirani lim</t>
  </si>
  <si>
    <t>Vrata kabine: 2 komada 
Dimenzije : 1300 x 2400 mm, 1 komad 
Dimenzije : 1100 x 2400 mm, 1 komad                                                
Vrsta  : automatska teleskopska, 2-krilna
Izrada krila vrata kabine : satinirani nehrđajući lim 
Pogon : vrata sa elektromotorom sa frekvencijskom regulacijom broja okretaja
Zaštita od zatvaranja i naleta na osobu  pomoću svjetlosne zavjese</t>
  </si>
  <si>
    <t xml:space="preserve">Dodatna oprema kabine :
- ogledalo na cijeloj većoj stranici kabine (2200x2600 mm)
- rukohvat iz nehrđajuće cijevi na dvije stranice kabine na kojima nema vrata
- bešumni programabilni ventilator na krovu kabine, uključen samo za vrijeme vožnje
- kabina je opremljena sa govornom najavom stanica
- ključ za upravljanje i rezervaciju vožnje
- tipkala sa Brailleovim pismom
- kabina je opremljena sa dvosmjernim uređajem za komunikaciju koja omogućava stalni kontakt sa spasilačkom i servisnom službom                                        </t>
  </si>
  <si>
    <t>5.1.3.</t>
  </si>
  <si>
    <t>5.1.4.</t>
  </si>
  <si>
    <t>UKUPNO SPRINKLER INSTALACIJA:</t>
  </si>
  <si>
    <t>Cijev čelična, pocinčana, DIN 2440 ili prema jednakovrijednoj normi, šavna, vruće cinčana, ispitana na 50 bar.  
U kompletu sa pocinčanim cijevnim lukovima, pocinčanim redukcijama, pocinčanim T komadima, te raznim pocinčanim fitinzima. 
Cijev slijedeće dimenzije:
   NO25</t>
  </si>
  <si>
    <t>Cijev čelična, pocinčana, DIN 2440 ili prema jednakovrijednoj normi, šavna, vruće cinčana, ispitana na 50 bar.  
U kompletu sa pocinčanim cijevnim lukovima, pocinčanim redukcijama, pocinčanim T komadima, te raznim pocinčanim fitinzima. 
Cijev slijedeće dimenzije:
NO32</t>
  </si>
  <si>
    <t>Cijev čelična, pocinčana, DIN 2440 ili prema jednakovrijednoj normi, šavna, vruće cinčana, ispitana na 50 bar.  
U kompletu sa pocinčanim cijevnim lukovima, pocinčanim redukcijama, pocinčanim T komadima, te raznim pocinčanim fitinzima. 
Cijev slijedeće dimenzije:
NO40</t>
  </si>
  <si>
    <t>Cijev čelična, pocinčana, DIN 2440 ili prema jednakovrijednoj normi, šavna, vruće cinčana, ispitana na 50 bar.  
U kompletu sa pocinčanim cijevnim lukovima, pocinčanim redukcijama, pocinčanim T komadima, te raznim pocinčanim fitinzima, i spojnicama na utor.
Cijev slijedeće dimenzije:
NO50</t>
  </si>
  <si>
    <t>Cijev čelična, pocinčana, DIN 2440 ili prema jednakovrijednoj normi, šavna, vruće cinčana, ispitana na 50 bar.  
U kompletu sa pocinčanim cijevnim lukovima, pocinčanim redukcijama, pocinčanim T komadima, te raznim pocinčanim fitinzima, i spojnicama na utor.
Cijev slijedeće dimenzije:
   NO65</t>
  </si>
  <si>
    <t>Cijev čelična, pocinčana, DIN 2440 ili prema jednakovrijednoj normi, šavna, vruće cinčana, ispitana na 50 bar.  
U kompletu sa pocinčanim cijevnim lukovima, pocinčanim redukcijama, pocinčanim T komadima, te raznim pocinčanim fitinzima i spojnicama na utor. 
Cijev slijedeće dimenzije:
   NO80</t>
  </si>
  <si>
    <t>Montaža opreme i materijala specificiranih preambuli troškovnika za sprinkler sustav (uključuje transport materijala na gradilište)
Napomena:
Otežani uvjeti montaže sprinkler cjevovoda u zoni lukova i štukatatura.</t>
  </si>
  <si>
    <r>
      <t>m</t>
    </r>
    <r>
      <rPr>
        <sz val="9"/>
        <color indexed="8"/>
        <rFont val="Calibri"/>
        <family val="2"/>
        <charset val="238"/>
      </rPr>
      <t>'</t>
    </r>
  </si>
  <si>
    <t>UKUPNO DIZALO:</t>
  </si>
  <si>
    <t>5/6 TROŠKOVNIK: DIZALO</t>
  </si>
  <si>
    <t>DIZALO</t>
  </si>
  <si>
    <t>REKAPITULACIJA TROŠKOVNIK: 1/6 GRAĐEVINSKO - OBRTNIČKI RADOVI</t>
  </si>
  <si>
    <t>REKAPITULACIJA TROŠKOVNIK: 2/6 VODOVOD I ODVODNJA</t>
  </si>
  <si>
    <t>REKAPITULACIJA TROŠKOVNIK: 3/6 ELEKTROTEHNIČKI RADOVI</t>
  </si>
  <si>
    <t>REKAPITULACIJA TROŠKOVNIK: 5/6 DIZALO</t>
  </si>
  <si>
    <t>REKAPITULACIJA TROŠKOVNIK: 6/6 SPRINKLER INSTALACIJA</t>
  </si>
  <si>
    <t>UKUPNA CIJENA</t>
  </si>
  <si>
    <t xml:space="preserve">- sustav automatske dojave požara </t>
  </si>
  <si>
    <t xml:space="preserve">- instalacija alarmnog ozvučenja </t>
  </si>
  <si>
    <t xml:space="preserve">- izjednačenje potencijala </t>
  </si>
  <si>
    <t xml:space="preserve">- LPS instalacija - cijele građevine </t>
  </si>
  <si>
    <t xml:space="preserve">- ostala oprema i materijal do pune uporabljivosti. </t>
  </si>
  <si>
    <t>a) 1x modul 2 sa:
- M2 IP55: 1x priključnica sa zaštitnim kontaktom 16A,
                250V~, 50Hz,  sa zaštitom od neželjenog diranja (modul 2),
- komplet sa kutijom+nosačem+okvirom</t>
  </si>
  <si>
    <t>a) ENERGETSKI PRIKLJUČAK i GLAVNI ENERGETSKI RAZVOD</t>
  </si>
  <si>
    <t>a1) NHXH FE180/E90-J 4x150mm2</t>
  </si>
  <si>
    <t>a2) NHXH FE180/E90 1x150mm2</t>
  </si>
  <si>
    <t>a4) N2XH-J 5x95mm2 + 1x50mm2</t>
  </si>
  <si>
    <t>a3) NHXH FE180/E90-J 5x50mm2</t>
  </si>
  <si>
    <t>a5) N2XH-J 5x50mm2 + 1x25mm2</t>
  </si>
  <si>
    <t>a6) N2XH-J 5x25mm2 + 1x16mm2</t>
  </si>
  <si>
    <t>a7) N2XH-J 5x16mm2 + 1x16mm2</t>
  </si>
  <si>
    <t>a8) N2XH-J 5x6mm2 + 1x16mm2</t>
  </si>
  <si>
    <t xml:space="preserve">a9) N2XH 1x16mm2 </t>
  </si>
  <si>
    <t>a10) Plastična vrpca upozorenja "POZOR - ENERGETSKI KABEL"</t>
  </si>
  <si>
    <t>a11) PVC štitnik kabela u trasi, proizvodne dužine 1,0 m</t>
  </si>
  <si>
    <t>b) NHXMH-J, bezhalogeni : sa zaštitnim vodom ("-J")</t>
  </si>
  <si>
    <t>c) NHXH FE180/E90, bezhalogeni energetski i signalni kabel s poboljšanim svojstvima u slučaju požara s očuvanom električnom funkcijom 90min</t>
  </si>
  <si>
    <t>b1) 2x1,5mm2</t>
  </si>
  <si>
    <t>b2) 3x1,5mm2</t>
  </si>
  <si>
    <t>b3) 3x1,5mm2; vezano sa strojarsku opremu; prije nabave provjeriti sa isporučiteljem strojarske opreme; (međuveze, napajanja,...)</t>
  </si>
  <si>
    <t>b4) 3x2,5mm2</t>
  </si>
  <si>
    <t>b5) 3x2,5mm2; vezano sa strojarsku opremu; prije nabave provjeriti sa isporučiteljem strojarske opreme; (međuveze, napajanja,...)</t>
  </si>
  <si>
    <t>b6) 3x4mm2</t>
  </si>
  <si>
    <t>b7) 3x4mm2; vezano sa strojarsku opremu; prije nabave provjeriti sa isporučiteljem strojarske opreme; (međuveze, napajanja,...)</t>
  </si>
  <si>
    <t>b8) 3x6mm2; vezano sa strojarsku opremu; prije nabave provjeriti sa isporučiteljem strojarske opreme; (međuveze, napajanja,...)</t>
  </si>
  <si>
    <t>b10) 4x1,5mm2; vezano sa strojarsku opremu; prije nabave provjeriti sa isporučiteljem strojarske opreme; (međuveze, napajanja,...)</t>
  </si>
  <si>
    <t>b11) 5x1,5mm2</t>
  </si>
  <si>
    <t>b12) 5x1,5mm2; vezano sa strojarsku opremu; prije nabave provjeriti sa isporučiteljem strojarske opreme; (međuveze, napajanja,...)</t>
  </si>
  <si>
    <t>b13) 5x2,5mm2</t>
  </si>
  <si>
    <t>b14) 5x2,5mm2; vezano sa strojarsku opremu; prije nabave provjeriti sa isporučiteljem strojarske opreme; (međuveze, napajanja,...)</t>
  </si>
  <si>
    <t>b15) 5x4mm2; vezano sa strojarsku opremu; prije nabave provjeriti sa isporučiteljem strojarske opreme; (međuveze, napajanja,...)</t>
  </si>
  <si>
    <t>b16) 5x4mm2</t>
  </si>
  <si>
    <t>b17) 5x6mm2; vezano sa strojarsku opremu; prije nabave provjeriti sa isporučiteljem strojarske opreme; (međuveze, napajanja,...)</t>
  </si>
  <si>
    <t>b18) 5x10mm2; vezano sa strojarsku opremu; prije nabave provjeriti sa isporučiteljem strojarske opreme; (međuveze, napajanja,...)</t>
  </si>
  <si>
    <t>b19) 5x16mm2; vezano sa strojarsku opremu; prije nabave provjeriti sa isporučiteljem strojarske opreme; (međuveze, napajanja,...)</t>
  </si>
  <si>
    <t>c1) 2x1,5mm2</t>
  </si>
  <si>
    <t>c2) 3x1,5mm2</t>
  </si>
  <si>
    <t>c3) 3x2,5mm2</t>
  </si>
  <si>
    <t>c4) 3x4mm2</t>
  </si>
  <si>
    <t>c5) 3x6mm2</t>
  </si>
  <si>
    <t>c6) 7x1,5mm2</t>
  </si>
  <si>
    <t>c7) 5x2,5mm2</t>
  </si>
  <si>
    <t>c8) 5x6mm2+1x16mm2</t>
  </si>
  <si>
    <t>c9) 5x10mm2</t>
  </si>
  <si>
    <t>4/6 TROŠKOVNIK: INSTALACIJA VRF SUSTAVA
GRIJANJA/HLAĐENJA I VENTILACIJE</t>
  </si>
  <si>
    <t>4.1.1.</t>
  </si>
  <si>
    <t>4.1.1.1.</t>
  </si>
  <si>
    <t>4.1.1.2.</t>
  </si>
  <si>
    <t>4.1.1.3.</t>
  </si>
  <si>
    <t>4.1.1.4.</t>
  </si>
  <si>
    <t>4.1.1.5.</t>
  </si>
  <si>
    <t>4.1.2.</t>
  </si>
  <si>
    <t>4.1.2.1.</t>
  </si>
  <si>
    <t>4.1.2.2.</t>
  </si>
  <si>
    <t>4.1.2.3.</t>
  </si>
  <si>
    <t>4.1.2.4.</t>
  </si>
  <si>
    <t>4.1.3.</t>
  </si>
  <si>
    <t>4.1.4.</t>
  </si>
  <si>
    <t>4.1.5.</t>
  </si>
  <si>
    <t>4.1.5.1.</t>
  </si>
  <si>
    <t>4.1.5.2.</t>
  </si>
  <si>
    <t>4.1.6.</t>
  </si>
  <si>
    <t>4.1.6.1.</t>
  </si>
  <si>
    <t>4.1.6.2.</t>
  </si>
  <si>
    <t>4.1.6.3.</t>
  </si>
  <si>
    <t>4.1.7.</t>
  </si>
  <si>
    <t>4.1.7.1.</t>
  </si>
  <si>
    <t>4.1.7.2.</t>
  </si>
  <si>
    <t>4.1.7.3.</t>
  </si>
  <si>
    <t>4.1.7.4.</t>
  </si>
  <si>
    <t>4.1.7.5.</t>
  </si>
  <si>
    <t>4.1.7.6.</t>
  </si>
  <si>
    <t>4.1.7.7.</t>
  </si>
  <si>
    <t>4.1.7.8.</t>
  </si>
  <si>
    <t>4.1.8.</t>
  </si>
  <si>
    <t>4.1.8.1.</t>
  </si>
  <si>
    <t>4.1.8.2.</t>
  </si>
  <si>
    <t>4.1.9.</t>
  </si>
  <si>
    <t>4.1.10.</t>
  </si>
  <si>
    <t>4.1.11.</t>
  </si>
  <si>
    <t>4.1.12.</t>
  </si>
  <si>
    <t>4.1.13.</t>
  </si>
  <si>
    <t>4.1.14.</t>
  </si>
  <si>
    <t>4.1.15.</t>
  </si>
  <si>
    <t>4.1.16.</t>
  </si>
  <si>
    <t>4.1.17.</t>
  </si>
  <si>
    <t>a) 4 priključka</t>
  </si>
  <si>
    <t>b) 7 priključaka</t>
  </si>
  <si>
    <t>4.1.18.</t>
  </si>
  <si>
    <t>a) 6,35 mm</t>
  </si>
  <si>
    <t>b) 9,52 mm</t>
  </si>
  <si>
    <t>c) 12,7 mm</t>
  </si>
  <si>
    <t>d) 15,88 mm</t>
  </si>
  <si>
    <t>f) 19,05 mm</t>
  </si>
  <si>
    <t>g) 22,2 mm</t>
  </si>
  <si>
    <t>h) 25,4 mm</t>
  </si>
  <si>
    <t>i) 28,58 mm</t>
  </si>
  <si>
    <t>j) 31,8 mm</t>
  </si>
  <si>
    <t>k) 34,9 mm</t>
  </si>
  <si>
    <t>4.1.19.</t>
  </si>
  <si>
    <t>4.1.20.</t>
  </si>
  <si>
    <t>a) 18x1mm</t>
  </si>
  <si>
    <t>b) 22x1mm</t>
  </si>
  <si>
    <t>c) 28x1,5mm</t>
  </si>
  <si>
    <t>d) 35x1,5mm</t>
  </si>
  <si>
    <t>4.1.21.</t>
  </si>
  <si>
    <t>4.1.22.</t>
  </si>
  <si>
    <t>4.1.23.</t>
  </si>
  <si>
    <t>a) 3-redni - 1050 mm</t>
  </si>
  <si>
    <t>b) 3-redni - 1200 mm</t>
  </si>
  <si>
    <t>c) 4-redni - 1350 mm</t>
  </si>
  <si>
    <t>4.1.24.</t>
  </si>
  <si>
    <t>a) 3-redni - 900 mm</t>
  </si>
  <si>
    <t>b) 3-redni - 1050 mm</t>
  </si>
  <si>
    <t>c) 3-redni - 1200 mm</t>
  </si>
  <si>
    <t>d) 3-redni - 1350 mm</t>
  </si>
  <si>
    <t>e) 4-redni - 1350 mm</t>
  </si>
  <si>
    <t>4.1.25.</t>
  </si>
  <si>
    <t>4.1.26.</t>
  </si>
  <si>
    <t>a) 315</t>
  </si>
  <si>
    <t>b) 400</t>
  </si>
  <si>
    <t>4.1.27.</t>
  </si>
  <si>
    <t>4.1.28.</t>
  </si>
  <si>
    <t xml:space="preserve"> 825x125 mm - 0°</t>
  </si>
  <si>
    <t>4.1.29.</t>
  </si>
  <si>
    <t>a) 1025x125 mm - 0°</t>
  </si>
  <si>
    <t>b) 1025x225 mm - 0°</t>
  </si>
  <si>
    <t>c) 1025x425 mm - 0°</t>
  </si>
  <si>
    <t>d) 1225x325 mm - 0°</t>
  </si>
  <si>
    <t>e) 1225x425 mm - 0°</t>
  </si>
  <si>
    <t>f) 1225x225 mm - 15°</t>
  </si>
  <si>
    <t>4.1.30.</t>
  </si>
  <si>
    <t>a) 625x225 mm - 15°</t>
  </si>
  <si>
    <t>b) 1225x225 mm - 15°</t>
  </si>
  <si>
    <t>4.1.31.</t>
  </si>
  <si>
    <t>a) Ć 160 x 500 mm</t>
  </si>
  <si>
    <t>b) Ć 160 x 1000 mm</t>
  </si>
  <si>
    <t>c) Ć 200 x 500 mm</t>
  </si>
  <si>
    <t>d) Ć 200 x 1000 mm</t>
  </si>
  <si>
    <t>e) Ć 250 x 1000 mm</t>
  </si>
  <si>
    <t>f) Ć 315 x 500 mm</t>
  </si>
  <si>
    <t>g) Ć 315 x 1000 mm</t>
  </si>
  <si>
    <t>h) Ć 457 x 500 mm</t>
  </si>
  <si>
    <t>4.1.32.</t>
  </si>
  <si>
    <t>4.1.33.</t>
  </si>
  <si>
    <t>a) Ø160mm</t>
  </si>
  <si>
    <t>b) Ø200mm</t>
  </si>
  <si>
    <t>c) Ø250mm</t>
  </si>
  <si>
    <t>d) Ø315 mm</t>
  </si>
  <si>
    <t>e) Ø400 mm</t>
  </si>
  <si>
    <t>4.1.34.</t>
  </si>
  <si>
    <t>c) Ø250 mm</t>
  </si>
  <si>
    <t>4.1.35.</t>
  </si>
  <si>
    <t>a) Ø160/Ø200</t>
  </si>
  <si>
    <t>b) Ø200/Ø250</t>
  </si>
  <si>
    <t>c) Ø250/Ø315</t>
  </si>
  <si>
    <t>d) Ø200/300x150</t>
  </si>
  <si>
    <t>e) Ø250/300x250</t>
  </si>
  <si>
    <t>f) Ø250/400x150</t>
  </si>
  <si>
    <t>g) Ø315/500x150</t>
  </si>
  <si>
    <t>4.1.36.</t>
  </si>
  <si>
    <t>4.1.37.</t>
  </si>
  <si>
    <t>4.1.38.</t>
  </si>
  <si>
    <t>4.1.39.</t>
  </si>
  <si>
    <t>4.1.40.</t>
  </si>
  <si>
    <t>4.1.41.</t>
  </si>
  <si>
    <t>4.1.42.</t>
  </si>
  <si>
    <t>4.1.43.</t>
  </si>
  <si>
    <t>4.1.44.</t>
  </si>
  <si>
    <t>4.1.45.</t>
  </si>
  <si>
    <t>a) sustav Kneževa 1 - 1240x760 - masa 280 kg</t>
  </si>
  <si>
    <t>b) sustav Kneževa 2 - 1240x760 - masa 245 kg</t>
  </si>
  <si>
    <t>c) sustav Kneževa 3 - 2160x760 - masa 453 kg</t>
  </si>
  <si>
    <t>d) sustav Providur 1 - 2480x760 - masa 515 kg</t>
  </si>
  <si>
    <t>e) sustav Providur 2 - 920x760 - masa 215 kg</t>
  </si>
  <si>
    <t>f) sustav Providur 3 - 1240x760 - masa 240 kg</t>
  </si>
  <si>
    <t>g) sustav Providur 4 - 950x330 - masa 115 kg</t>
  </si>
  <si>
    <t>h) sustav Providur 5 - 1090x380 - masa 150 kg</t>
  </si>
  <si>
    <t>i) sustav Providur 6 - 1240x760 - masa 300 kg</t>
  </si>
  <si>
    <t>j) sustav Providur 7 - 1840x760 - masa 310 kg</t>
  </si>
  <si>
    <t>k) sustav Providur 8 - 950x330 - masa 115 kg</t>
  </si>
  <si>
    <t>l) sustav Providur 9 - 950x330 - masa 70 kg</t>
  </si>
  <si>
    <t>m) sustav Providur 10 - 950x330 - masa 70 kg</t>
  </si>
  <si>
    <t>n) sustav Providur 11 - 920x760 - masa 215 kg</t>
  </si>
  <si>
    <t>o) sustav Providur 12 - 950x330 - masa 70 kg</t>
  </si>
  <si>
    <t>p) sustav Providur 13 - 950x330 - masa 70 kg</t>
  </si>
  <si>
    <t>r) sustav Providur 14 - 950x330 - masa 70 kg</t>
  </si>
  <si>
    <t>4.1.46.</t>
  </si>
  <si>
    <t>4.1.47.</t>
  </si>
  <si>
    <t>a) 60x60 cm</t>
  </si>
  <si>
    <t>b) 140x60 cm</t>
  </si>
  <si>
    <t>4.1.48.</t>
  </si>
  <si>
    <t>4.1.49.</t>
  </si>
  <si>
    <t>UKUPNO INSTALACIJA SUSTAVA GRIJANJA/HLAĐENJA</t>
  </si>
  <si>
    <t>4.2.1.</t>
  </si>
  <si>
    <t>4.2.2.</t>
  </si>
  <si>
    <t>a) 12,0 m2                                      1875 W</t>
  </si>
  <si>
    <t>b) 11,0 m2                                      1650 W</t>
  </si>
  <si>
    <t>c) 10,0 m2                                      1500 W</t>
  </si>
  <si>
    <t>d) 5,0 m2                                         750 W</t>
  </si>
  <si>
    <t>e) 3,0 m2                                         450 W</t>
  </si>
  <si>
    <t>4.2.3.</t>
  </si>
  <si>
    <t>4.2.4.</t>
  </si>
  <si>
    <t>UKUPNO VENTILACIJA</t>
  </si>
  <si>
    <t>4.3.1.</t>
  </si>
  <si>
    <r>
      <t xml:space="preserve">Sekcija grijača/hladnjaka sa direktnom ekspanzijom: 
 - zima  tul= 15,4°C (RH=24 %)
             tiz= 22°C (RH=15,9%)  </t>
    </r>
    <r>
      <rPr>
        <sz val="10"/>
        <color indexed="10"/>
        <rFont val="Tahoma"/>
        <family val="2"/>
        <charset val="238"/>
      </rPr>
      <t xml:space="preserve">     </t>
    </r>
    <r>
      <rPr>
        <sz val="10"/>
        <rFont val="Tahoma"/>
        <family val="2"/>
        <charset val="238"/>
      </rPr>
      <t xml:space="preserve">                                                   
 - ljeto    tul= 29,5°C (RH=46 %)
             tiz= 22°C (RH=69%)
 -</t>
    </r>
    <r>
      <rPr>
        <sz val="10"/>
        <color indexed="10"/>
        <rFont val="Tahoma"/>
        <family val="2"/>
        <charset val="238"/>
      </rPr>
      <t xml:space="preserve"> </t>
    </r>
    <r>
      <rPr>
        <sz val="10"/>
        <rFont val="Tahoma"/>
        <family val="2"/>
        <charset val="238"/>
      </rPr>
      <t>kapacitet grijanja :  18,33 kW                                                                 
 - kapacitet hlađenja :  29,07 kW
 - medij: R410A</t>
    </r>
  </si>
  <si>
    <t>4.3.2.</t>
  </si>
  <si>
    <t>Sekcija grijača/hladnjaka sa direktnom ekspanzijom: 
  - zima  tul= 14,4°C (RH=26 %)
             tiz= 20°C (RH=18,7%)                                                           
 - ljeto    tul= 30°C (RH=45 %)
             tiz= 26°C (RH=56%)
 - kapacitet grijanja : 11,22 kW                                                                  
 - kapacitet hlađenja : 11,95 kW
 - medij: R410A</t>
  </si>
  <si>
    <t>4.3.3.</t>
  </si>
  <si>
    <t>4.3.4.</t>
  </si>
  <si>
    <r>
      <t xml:space="preserve">Sekcija grijača/hladnjaka sa direktnom ekspanzijom: TCKC-3-40:
 - zima  tul= 15,8°C (RH=34 %)
             tiz= 20°C (RH=27,0%)                                                                         
 - ljeto    tul= 28,4°C (RH=49 %)
             tiz= 23°C (RH=67%)
 - kapacitet grijanja : 7,82  kW     </t>
    </r>
    <r>
      <rPr>
        <sz val="10"/>
        <color indexed="10"/>
        <rFont val="Tahoma"/>
        <family val="2"/>
        <charset val="238"/>
      </rPr>
      <t xml:space="preserve"> </t>
    </r>
    <r>
      <rPr>
        <sz val="10"/>
        <rFont val="Tahoma"/>
        <family val="2"/>
        <charset val="238"/>
      </rPr>
      <t xml:space="preserve">                                                                  
- kapacitet hlađenja : 11,21 kW
 - medij: R410A</t>
    </r>
  </si>
  <si>
    <t>4.3.5.</t>
  </si>
  <si>
    <t>4.3.6.</t>
  </si>
  <si>
    <t>4.3.7.</t>
  </si>
  <si>
    <t>4.3.8.</t>
  </si>
  <si>
    <t>4.3.9.</t>
  </si>
  <si>
    <t>4.3.10.</t>
  </si>
  <si>
    <t>4.3.11.</t>
  </si>
  <si>
    <t>4.3.12.</t>
  </si>
  <si>
    <t>4.3.13.</t>
  </si>
  <si>
    <t>4.3.14.</t>
  </si>
  <si>
    <t>4.3.15.</t>
  </si>
  <si>
    <t>4.3.15.1.</t>
  </si>
  <si>
    <t>a) 900x900 mm - Hmax=630 mm</t>
  </si>
  <si>
    <t>4.3.15.2.</t>
  </si>
  <si>
    <t>b) 800x800 mm - Hmax=570 mm</t>
  </si>
  <si>
    <t>4.3.15.3.</t>
  </si>
  <si>
    <t>c) 300x300 mm - Hmax=330 mm</t>
  </si>
  <si>
    <t>4.3.15.4.</t>
  </si>
  <si>
    <t>d) Ć315 mm  - Hmax=360 mm</t>
  </si>
  <si>
    <t>4.3.15.5.</t>
  </si>
  <si>
    <t>e) Ć100 mm  - Hmax=110 mm</t>
  </si>
  <si>
    <t>4.3.16.</t>
  </si>
  <si>
    <t>4.3.17.</t>
  </si>
  <si>
    <t>4.3.18.</t>
  </si>
  <si>
    <t>4.3.19.</t>
  </si>
  <si>
    <t>4.3.20.</t>
  </si>
  <si>
    <t>4.3.21.</t>
  </si>
  <si>
    <t>4.3.22.</t>
  </si>
  <si>
    <t>a) 300x300 mm - 8 istrujnih proreza</t>
  </si>
  <si>
    <t>b) 400x400 mm - 16 istrujnih proreza</t>
  </si>
  <si>
    <t>4.3.23.</t>
  </si>
  <si>
    <t>a) 325x125 mm - 0°</t>
  </si>
  <si>
    <t>b) 425x125 mm - 0°</t>
  </si>
  <si>
    <t>c) 1025x125 mm - 0°</t>
  </si>
  <si>
    <t>d) 1025x425 mm - 0°</t>
  </si>
  <si>
    <t>f)  825x125 mm - 15°</t>
  </si>
  <si>
    <t>g) 1225x125 mm - 15°</t>
  </si>
  <si>
    <t>4.3.24.</t>
  </si>
  <si>
    <t>4.3.25.</t>
  </si>
  <si>
    <t>a) 125 - 80 m3/h</t>
  </si>
  <si>
    <t>b) 160 - 120 m3/h</t>
  </si>
  <si>
    <t>4.3.26.</t>
  </si>
  <si>
    <t>4.3.27.</t>
  </si>
  <si>
    <t>4.3.28.</t>
  </si>
  <si>
    <t>4.3.29.</t>
  </si>
  <si>
    <t>b) Ć 250 x 1000 mm</t>
  </si>
  <si>
    <t>c) Ć 315 x 1000 mm</t>
  </si>
  <si>
    <t>d) Ć 457 x 500 mm</t>
  </si>
  <si>
    <t>4.3.30.</t>
  </si>
  <si>
    <t>a) Ć 125</t>
  </si>
  <si>
    <t xml:space="preserve">b) Ć 160 </t>
  </si>
  <si>
    <t xml:space="preserve">c) Ć 200 </t>
  </si>
  <si>
    <t xml:space="preserve">d) Ć 250 </t>
  </si>
  <si>
    <t xml:space="preserve">e) Ć 315 </t>
  </si>
  <si>
    <t>f) Ć 400</t>
  </si>
  <si>
    <t>g) 400x200</t>
  </si>
  <si>
    <t>h) 400x250</t>
  </si>
  <si>
    <t>i) 400x300</t>
  </si>
  <si>
    <t>j) 500x250</t>
  </si>
  <si>
    <t>k) 600x300</t>
  </si>
  <si>
    <t>4.3.31.</t>
  </si>
  <si>
    <t>a) Ć125</t>
  </si>
  <si>
    <t>b) Ć200</t>
  </si>
  <si>
    <t>c) Ć250</t>
  </si>
  <si>
    <t>d) Ć315</t>
  </si>
  <si>
    <t>e) Ć355</t>
  </si>
  <si>
    <t>f) Ć400</t>
  </si>
  <si>
    <t>g) 400 x 200</t>
  </si>
  <si>
    <t>h) 400 x 250</t>
  </si>
  <si>
    <t>i) 400 x 400</t>
  </si>
  <si>
    <t>j) 500 x 300</t>
  </si>
  <si>
    <t>k) 500 x 400</t>
  </si>
  <si>
    <t>l) 600 x 300</t>
  </si>
  <si>
    <t>m) 700 x 400</t>
  </si>
  <si>
    <t>n) 700 x 600</t>
  </si>
  <si>
    <t>o) 1000 x 400</t>
  </si>
  <si>
    <t>p) 1000 x 500</t>
  </si>
  <si>
    <t>r) 1200 x 350</t>
  </si>
  <si>
    <t>4.3.32.</t>
  </si>
  <si>
    <t>a) Ć100 mm</t>
  </si>
  <si>
    <t>b) Ć125 mm</t>
  </si>
  <si>
    <t>c) Ć160 mm</t>
  </si>
  <si>
    <t>d) Ć200 mm</t>
  </si>
  <si>
    <t>e) Ć250 mm</t>
  </si>
  <si>
    <t>f) Ć315 mm</t>
  </si>
  <si>
    <t>g) Ć355 mm</t>
  </si>
  <si>
    <t>h) Ć400 mm</t>
  </si>
  <si>
    <t>i) Ć500 mm</t>
  </si>
  <si>
    <t>4.3.33.</t>
  </si>
  <si>
    <t>4.3.34.</t>
  </si>
  <si>
    <t>b) Ć200 mm</t>
  </si>
  <si>
    <t>4.3.35.</t>
  </si>
  <si>
    <t>a) Ć100/Ć125</t>
  </si>
  <si>
    <t>b) Ć125/Ć160</t>
  </si>
  <si>
    <t>c) Ć160/Ć200</t>
  </si>
  <si>
    <t>d) Ć160/Ć250</t>
  </si>
  <si>
    <t>e) Ć200/Ć250</t>
  </si>
  <si>
    <t>f) Ć400/Ć500</t>
  </si>
  <si>
    <t>g) Ć125/300x150</t>
  </si>
  <si>
    <t>h) Ć200/300x200</t>
  </si>
  <si>
    <t>i) Ć200/400x200</t>
  </si>
  <si>
    <t>j) Ć250/300x250</t>
  </si>
  <si>
    <t>k) Ć315/400x250</t>
  </si>
  <si>
    <t>4.3.36.</t>
  </si>
  <si>
    <t>4.3.37.</t>
  </si>
  <si>
    <t>4.3.38.</t>
  </si>
  <si>
    <t>4.3.39.</t>
  </si>
  <si>
    <t>4.3.40.</t>
  </si>
  <si>
    <t>4.3.41.</t>
  </si>
  <si>
    <t>4.3.42.</t>
  </si>
  <si>
    <t>4.3.43.</t>
  </si>
  <si>
    <t>b) Ć160 mm</t>
  </si>
  <si>
    <t>c) Ć200 mm</t>
  </si>
  <si>
    <t>d) Ć250 mm</t>
  </si>
  <si>
    <t>e) Ć315 mm</t>
  </si>
  <si>
    <t>4.3.44.</t>
  </si>
  <si>
    <t>c) Ć250 mm</t>
  </si>
  <si>
    <t>d) Ć315 mm</t>
  </si>
  <si>
    <t>4.3.45.</t>
  </si>
  <si>
    <t>a) Ć250</t>
  </si>
  <si>
    <t>b) Ć315</t>
  </si>
  <si>
    <t>4.3.46.</t>
  </si>
  <si>
    <t>4.3.47.</t>
  </si>
  <si>
    <t>4.3.49.</t>
  </si>
  <si>
    <t>4.3.50.</t>
  </si>
  <si>
    <t>4.3.51.</t>
  </si>
  <si>
    <t>4.3.52.</t>
  </si>
  <si>
    <t>4.3.53.</t>
  </si>
  <si>
    <t>4.3.54.</t>
  </si>
  <si>
    <t>4.3.55.</t>
  </si>
  <si>
    <t>4.3.56.</t>
  </si>
  <si>
    <t>a) 1,25 metara</t>
  </si>
  <si>
    <t>b) 1,0 metar</t>
  </si>
  <si>
    <t>c) 0,75 metara</t>
  </si>
  <si>
    <t>d) 0,5 metara</t>
  </si>
  <si>
    <t>4.3.57.</t>
  </si>
  <si>
    <t>4.3.58.</t>
  </si>
  <si>
    <t>a) Ø100 mm</t>
  </si>
  <si>
    <t>b) Ø125 mm</t>
  </si>
  <si>
    <t>c) Ø160 mm</t>
  </si>
  <si>
    <t>d) Ø200 mm</t>
  </si>
  <si>
    <t>e) Ø250 mm</t>
  </si>
  <si>
    <t>f) Ø315 mm</t>
  </si>
  <si>
    <t>g) Ø355 mm</t>
  </si>
  <si>
    <t>h) Ø400 mm</t>
  </si>
  <si>
    <t>i) 300x150 mm</t>
  </si>
  <si>
    <t>j) 300x250 mm</t>
  </si>
  <si>
    <t>k) 400x200 mm</t>
  </si>
  <si>
    <t>l) 500x300 mm</t>
  </si>
  <si>
    <t>m) 500x400 mm</t>
  </si>
  <si>
    <t>n) 600x300 mm</t>
  </si>
  <si>
    <t>o) 700x500 mm</t>
  </si>
  <si>
    <t>p) 700x600 mm</t>
  </si>
  <si>
    <t>4.4.1.</t>
  </si>
  <si>
    <t>4.4.2.</t>
  </si>
  <si>
    <t>4.4.3.</t>
  </si>
  <si>
    <t>4.4.4.</t>
  </si>
  <si>
    <t>4.4.5.</t>
  </si>
  <si>
    <t>a) 100 - 50 m3/h</t>
  </si>
  <si>
    <t>b) 125 - 80 m3/h</t>
  </si>
  <si>
    <t>c) 160 - 120 m3/h</t>
  </si>
  <si>
    <t>4.4.6.</t>
  </si>
  <si>
    <t>a) Ć100</t>
  </si>
  <si>
    <t>b) Ć125</t>
  </si>
  <si>
    <t>c) Ć200</t>
  </si>
  <si>
    <t>4.4.7.</t>
  </si>
  <si>
    <t>a) 325x125 mm</t>
  </si>
  <si>
    <t>b) 425x125 mm</t>
  </si>
  <si>
    <t>4.4.8.</t>
  </si>
  <si>
    <t>4.4.9.</t>
  </si>
  <si>
    <t>4.4.10.</t>
  </si>
  <si>
    <t>c) Ø200 mm</t>
  </si>
  <si>
    <t>4.4.11.</t>
  </si>
  <si>
    <t>4.4.12.</t>
  </si>
  <si>
    <t>a) Ø100/Ø125</t>
  </si>
  <si>
    <t>b) Ø125/Ø160</t>
  </si>
  <si>
    <t>c) Ø160/Ø200</t>
  </si>
  <si>
    <t>4.4.13.</t>
  </si>
  <si>
    <t>4.4.14.</t>
  </si>
  <si>
    <t>4.4.15.</t>
  </si>
  <si>
    <t>4.4.16.</t>
  </si>
  <si>
    <t>4.4.17.</t>
  </si>
  <si>
    <t>4.4.18.</t>
  </si>
  <si>
    <t>4.4.19.</t>
  </si>
  <si>
    <t>UKUPNO ODSISNA VENTILACIJA SANITARIJA</t>
  </si>
  <si>
    <t>4.5.1.</t>
  </si>
  <si>
    <t>4.5.2.</t>
  </si>
  <si>
    <t>4.5.3.</t>
  </si>
  <si>
    <t>4.5.4.</t>
  </si>
  <si>
    <t>c) Ć160</t>
  </si>
  <si>
    <t>4.5.5.</t>
  </si>
  <si>
    <t>4.5.6.</t>
  </si>
  <si>
    <t>a= Ć100</t>
  </si>
  <si>
    <t>4.5.7.</t>
  </si>
  <si>
    <t>4.5.8.</t>
  </si>
  <si>
    <t>c) Ø125 mm</t>
  </si>
  <si>
    <t>4.5.9.</t>
  </si>
  <si>
    <t>4.5.10.</t>
  </si>
  <si>
    <t>4.5.11.</t>
  </si>
  <si>
    <t>4.5.12.</t>
  </si>
  <si>
    <t>4.5.13.</t>
  </si>
  <si>
    <t>UKUPNO ODSISNA VENTILACIJA ELEKTRO SOBA</t>
  </si>
  <si>
    <t>4.6.1.</t>
  </si>
  <si>
    <t>4.6.2.</t>
  </si>
  <si>
    <t>4.6.3.</t>
  </si>
  <si>
    <t>4.6.4.</t>
  </si>
  <si>
    <t>4.6.5.</t>
  </si>
  <si>
    <t>4.6.6.</t>
  </si>
  <si>
    <t>4.6.7.</t>
  </si>
  <si>
    <t xml:space="preserve">a) Ø 6,35      </t>
  </si>
  <si>
    <t xml:space="preserve">b) Ø 9,52     </t>
  </si>
  <si>
    <t xml:space="preserve">c) Ø 12,7 </t>
  </si>
  <si>
    <t xml:space="preserve">d) Ø 15,88 </t>
  </si>
  <si>
    <t>4.6.8.</t>
  </si>
  <si>
    <t>4.6.9.</t>
  </si>
  <si>
    <t>4.6.10.</t>
  </si>
  <si>
    <t>4.6.11.</t>
  </si>
  <si>
    <t>4.6.12.</t>
  </si>
  <si>
    <t>UKUPNO INSTALACIJA HLAĐENJA - ELEKTRO SOBA - Providurova palača</t>
  </si>
  <si>
    <t>4.7.1.</t>
  </si>
  <si>
    <t>4.7.2.</t>
  </si>
  <si>
    <t>4.7.3.</t>
  </si>
  <si>
    <t>4.7.4.</t>
  </si>
  <si>
    <t>4.7.5.</t>
  </si>
  <si>
    <t>4.7.6.</t>
  </si>
  <si>
    <t>4.7.7.</t>
  </si>
  <si>
    <t>Montažerski radovi opreme u polju
'-Radovi montaže elektro ormara i  elemenata automatike, te spajanje svih kabela na strani elemenata u polju i el. razdjelnika na prethodno  položene i ispitane kabele.
Napomena: dobava i polaganje kabela, završno s uvlačenjem u elemente i el. razdjelnik nije uključeno u stavci. Stavka uključuje samo spajanje gore specificirane opreme. Polaganje kabela i spajanje ostale opreme  je u troškovniku elektroradova.</t>
  </si>
  <si>
    <t>4.7.8.</t>
  </si>
  <si>
    <t>4.7.9.</t>
  </si>
  <si>
    <t>4.7.10.</t>
  </si>
  <si>
    <t>4.7.11.</t>
  </si>
  <si>
    <t>4.7.12.</t>
  </si>
  <si>
    <t>a) N2XH 5x1,5mm2</t>
  </si>
  <si>
    <t>b) LiHCH 2x0.75 mm2</t>
  </si>
  <si>
    <t>c) LiHCH 4x0.75 mm2</t>
  </si>
  <si>
    <t>d) J-H(St)H 2x2x0.8 mm</t>
  </si>
  <si>
    <t>e) HSLH 7x0.75 mm2</t>
  </si>
  <si>
    <t>f) FTP Cat. 6e 4x2x0,55 LSOH (BUS za CNUS)</t>
  </si>
  <si>
    <t>UKUPNO AUTOMATSKA REGULACIJA</t>
  </si>
  <si>
    <t>REKAPITULACIJA TROŠKOVNIK: 4/6 TROŠKOVNIK: INSTALACIJA VRF SUSTAVA
GRIJANJA/HLAĐENJA I VENTILACIJE</t>
  </si>
  <si>
    <t>UKUPNO INSTALACIJA VRF SUSTAVA GRIJANJA/HLAĐENJA I VENTILACIJE:</t>
  </si>
  <si>
    <t>INSTALACIJA HLAĐENJA - ELEKTRO SOBA</t>
  </si>
  <si>
    <t>GRAĐEVINSKO - OBRTNIČKI RADOVI</t>
  </si>
  <si>
    <t>VODOVOD I ODVODNJA</t>
  </si>
  <si>
    <t>ELEKTROTEHNIČKI RADOVI</t>
  </si>
  <si>
    <t>STROJARSKI RADOVI</t>
  </si>
  <si>
    <t>Obračun prema kompletu.</t>
  </si>
  <si>
    <t>Demontirani materijal odvesti na gradski deponij (Odlagalište otpada Diklo) udaljen 8km od gradilišta.</t>
  </si>
  <si>
    <t>NAPOMENA: 
Najveća rušenja su na mjestu novo projektirane 1.13 polivalentne dvorane
Sve demontaže i rušenja prikazana su u grafičkom prilogu koji je sastavni dio troškovniku te moguća odstupanja između grafičkih priloga i troškovničkih količina u odnosu na postojeće stanje uzeti u obzir.</t>
  </si>
  <si>
    <t>Stavka uključuje  odspajanje postojećih instalacija i odvoz viška materijala na gradski deponij (Odlagalište otpada Diklo) udaljen 8km od gradilišta.</t>
  </si>
  <si>
    <t>Stavka uključuje odspajanje postojećih instalacija i odvoz viška materijala na gradski deponij (Odlagalište otpada Diklo) udaljen 8km od gradilišta.</t>
  </si>
  <si>
    <t>Naglasak na postojeće drvene grede značajno većeg presjeka na stropu prve etaže odnosno podu potkrovlja koje bi se ponovno ugradile na etažu ispod.</t>
  </si>
  <si>
    <t>Stavka uključuje odvoz materijala na gradski deponij (Odlagalište otpada Diklo) udaljen 8km od gradilišta.</t>
  </si>
  <si>
    <t>Unutar stavke uračunati i odvoz viška šute i zemlje na gradski deponij (Odlagalište otpada Diklo) udaljen 8km od gradilišta.</t>
  </si>
  <si>
    <t>Stavka uključuje  odspajanje postojećih instalacija i odvoz materijala na gradski deponij (Odlagalište otpada Diklo) udaljen 8km od gradilišta.</t>
  </si>
  <si>
    <t>Unutar stavke uračunati odvoz i deponiranje na gradski deponij (Odlagalište otpada Diklo) udaljen 8km od gradilišta.</t>
  </si>
  <si>
    <t>Stavka uključuje demontažu limarije, opšava i kape dimnjaka te odvoz materijala na gradski deponij (Odlagalište otpada Diklo) udaljen 8km od gradilišta.</t>
  </si>
  <si>
    <t>Stavka uključuje odvoz šute i viška materijala na gradski deponij (Odlagalište otpada Diklo) udaljen 8km od gradilišta.</t>
  </si>
  <si>
    <t>Stavka uključuje sav pomoćan materijal, odvoz šute i viška materijala na gradski deponij (Odlagalište otpada Diklo) udaljen 8km od gradilišta ili na drugo mjesto u dogovoru s investitorom unutar iste udaljenosti.</t>
  </si>
  <si>
    <t>Rušenje i demontaža gornjeg dijela postojećih kamenih zidova uključujući postojećeg vijenac u visini do 50cm na Providurovoj palači i dijela Kneževe palače za potrebe naknadnog ojačavanja istih armiranobetonskim serklažima.</t>
  </si>
  <si>
    <t>Stavka uključuje sav pomoćan materijal, odvoz šute i viška materijala na gradski deponij (Odlagalište otpada Diklo) udaljen 8km od gradilišta.</t>
  </si>
  <si>
    <t>Unutar stavke uračunati i odvoz viška šute, kamena, betona i zemlje na gradski deponij (Odlagalište otpada Diklo) udaljen 8km od gradilišta.</t>
  </si>
  <si>
    <r>
      <t xml:space="preserve">Iskop jame i odvoz materijala na mjestu budućeg novo projektiranog dijela Providurove palače gdje se izvodi evakuacijsko </t>
    </r>
    <r>
      <rPr>
        <b/>
        <sz val="9"/>
        <rFont val="Tahoma"/>
        <family val="2"/>
        <charset val="238"/>
      </rPr>
      <t>S4</t>
    </r>
    <r>
      <rPr>
        <sz val="9"/>
        <rFont val="Tahoma"/>
        <family val="2"/>
        <charset val="238"/>
      </rPr>
      <t xml:space="preserve"> stubište i okno za dizalo (betonsko).</t>
    </r>
  </si>
  <si>
    <r>
      <t>Iskop za izvedbu betonskog kanala za provođenje strojarskih instalacija i odvoz materijala u podu prizemlju (</t>
    </r>
    <r>
      <rPr>
        <b/>
        <sz val="9"/>
        <rFont val="Tahoma"/>
        <family val="2"/>
        <charset val="238"/>
      </rPr>
      <t>0.18</t>
    </r>
    <r>
      <rPr>
        <sz val="9"/>
        <rFont val="Tahoma"/>
        <family val="2"/>
        <charset val="238"/>
      </rPr>
      <t xml:space="preserve"> Kafeterija - </t>
    </r>
    <r>
      <rPr>
        <b/>
        <sz val="9"/>
        <rFont val="Tahoma"/>
        <family val="2"/>
        <charset val="238"/>
      </rPr>
      <t>0.11</t>
    </r>
    <r>
      <rPr>
        <sz val="9"/>
        <rFont val="Tahoma"/>
        <family val="2"/>
        <charset val="238"/>
      </rPr>
      <t xml:space="preserve"> Komunikacija - </t>
    </r>
    <r>
      <rPr>
        <b/>
        <sz val="9"/>
        <rFont val="Tahoma"/>
        <family val="2"/>
        <charset val="238"/>
      </rPr>
      <t>S-0.1</t>
    </r>
    <r>
      <rPr>
        <sz val="9"/>
        <rFont val="Tahoma"/>
        <family val="2"/>
        <charset val="238"/>
      </rPr>
      <t xml:space="preserve"> Sanitarije).</t>
    </r>
  </si>
  <si>
    <r>
      <t xml:space="preserve">Iskop plitke jame za izvedbu temelja </t>
    </r>
    <r>
      <rPr>
        <b/>
        <sz val="9"/>
        <rFont val="Tahoma"/>
        <family val="2"/>
        <charset val="238"/>
      </rPr>
      <t>S1</t>
    </r>
    <r>
      <rPr>
        <sz val="9"/>
        <rFont val="Tahoma"/>
        <family val="2"/>
        <charset val="238"/>
      </rPr>
      <t xml:space="preserve"> stubišta u natkrivenom atriju dubine 40cm.</t>
    </r>
  </si>
  <si>
    <r>
      <t xml:space="preserve">Izvedba betonske podloge za naknadnu izvedbu temeljne ploče </t>
    </r>
    <r>
      <rPr>
        <b/>
        <sz val="9"/>
        <rFont val="Tahoma"/>
        <family val="2"/>
        <charset val="238"/>
      </rPr>
      <t>S4</t>
    </r>
    <r>
      <rPr>
        <sz val="9"/>
        <rFont val="Tahoma"/>
        <family val="2"/>
        <charset val="238"/>
      </rPr>
      <t xml:space="preserve"> evakuacijskog stubišta i dizala u Providurovoj palači u debljini od 10cm.</t>
    </r>
  </si>
  <si>
    <r>
      <t xml:space="preserve">Nabava i ugradnja betona za izvedbu armirano betonske temeljne ploče evakuacijskog </t>
    </r>
    <r>
      <rPr>
        <b/>
        <sz val="9"/>
        <rFont val="Tahoma"/>
        <family val="2"/>
        <charset val="238"/>
      </rPr>
      <t>S4</t>
    </r>
    <r>
      <rPr>
        <sz val="9"/>
        <rFont val="Tahoma"/>
        <family val="2"/>
        <charset val="238"/>
      </rPr>
      <t xml:space="preserve"> stubišta i dizala u Providurovoj palači u glatkoj oplati.</t>
    </r>
  </si>
  <si>
    <r>
      <t xml:space="preserve">Nabava i ugradnja betona za izvedbu armirano betonske jezgre </t>
    </r>
    <r>
      <rPr>
        <b/>
        <sz val="9"/>
        <rFont val="Tahoma"/>
        <family val="2"/>
        <charset val="238"/>
      </rPr>
      <t>S4</t>
    </r>
    <r>
      <rPr>
        <sz val="9"/>
        <rFont val="Tahoma"/>
        <family val="2"/>
        <charset val="238"/>
      </rPr>
      <t xml:space="preserve"> stubišta i dizala zajedno s kosom krvonom pločom (replika kosog krovišta).</t>
    </r>
  </si>
  <si>
    <r>
      <t xml:space="preserve">Nabava i ugradnja betona za izvedbu prefabriciranih gazišta i podesta evakuacijskog </t>
    </r>
    <r>
      <rPr>
        <b/>
        <sz val="9"/>
        <rFont val="Tahoma"/>
        <family val="2"/>
        <charset val="238"/>
      </rPr>
      <t>S4</t>
    </r>
    <r>
      <rPr>
        <sz val="9"/>
        <rFont val="Tahoma"/>
        <family val="2"/>
        <charset val="238"/>
      </rPr>
      <t xml:space="preserve"> stubišta u limenoj oplati.</t>
    </r>
  </si>
  <si>
    <r>
      <t xml:space="preserve">Izvedba betonske podloge za naknadnu izvedbu temeljnih traka </t>
    </r>
    <r>
      <rPr>
        <b/>
        <sz val="9"/>
        <rFont val="Tahoma"/>
        <family val="2"/>
        <charset val="238"/>
      </rPr>
      <t>S5</t>
    </r>
    <r>
      <rPr>
        <sz val="9"/>
        <rFont val="Tahoma"/>
        <family val="2"/>
        <charset val="238"/>
      </rPr>
      <t xml:space="preserve"> stubišta u Providurovoj palači u debljini od 10cm.</t>
    </r>
  </si>
  <si>
    <r>
      <t xml:space="preserve">Izvedba betonske podloge u formi zaštitnog sloja hidroizolacije u debljini od 5cm ispod temeljnih traka </t>
    </r>
    <r>
      <rPr>
        <b/>
        <sz val="9"/>
        <rFont val="Tahoma"/>
        <family val="2"/>
        <charset val="238"/>
      </rPr>
      <t>S5</t>
    </r>
    <r>
      <rPr>
        <sz val="9"/>
        <rFont val="Tahoma"/>
        <family val="2"/>
        <charset val="238"/>
      </rPr>
      <t xml:space="preserve"> Stubišta a postavlja se na prethodno izvedenu hidroizolaciju</t>
    </r>
  </si>
  <si>
    <r>
      <t xml:space="preserve">Nabava i ugradnja betona za izvedbu armirano betonskih temeljnih traka  </t>
    </r>
    <r>
      <rPr>
        <b/>
        <sz val="9"/>
        <rFont val="Tahoma"/>
        <family val="2"/>
        <charset val="238"/>
      </rPr>
      <t>S5</t>
    </r>
    <r>
      <rPr>
        <sz val="9"/>
        <rFont val="Tahoma"/>
        <family val="2"/>
        <charset val="238"/>
      </rPr>
      <t xml:space="preserve"> stubišta.</t>
    </r>
  </si>
  <si>
    <r>
      <t xml:space="preserve">Nabava i ugradnja betona za izvedbu armirano betonske jezgre </t>
    </r>
    <r>
      <rPr>
        <b/>
        <sz val="9"/>
        <rFont val="Tahoma"/>
        <family val="2"/>
        <charset val="238"/>
      </rPr>
      <t>S5</t>
    </r>
    <r>
      <rPr>
        <sz val="9"/>
        <rFont val="Tahoma"/>
        <family val="2"/>
        <charset val="238"/>
      </rPr>
      <t xml:space="preserve"> stubišta.</t>
    </r>
  </si>
  <si>
    <r>
      <t xml:space="preserve">Nabava i ugradnja betona za izvedbu prefabriciranih gazišta i podesta evakuacijskog </t>
    </r>
    <r>
      <rPr>
        <b/>
        <sz val="9"/>
        <rFont val="Tahoma"/>
        <family val="2"/>
        <charset val="238"/>
      </rPr>
      <t>S5</t>
    </r>
    <r>
      <rPr>
        <sz val="9"/>
        <rFont val="Tahoma"/>
        <family val="2"/>
        <charset val="238"/>
      </rPr>
      <t xml:space="preserve"> stubišta u limenoj oplati.</t>
    </r>
  </si>
  <si>
    <r>
      <t xml:space="preserve">Izvedba  cijelokupnog kanala za smještaj strojarskih instalacija koje se provlače kroz pod </t>
    </r>
    <r>
      <rPr>
        <b/>
        <sz val="9"/>
        <rFont val="Tahoma"/>
        <family val="2"/>
        <charset val="238"/>
      </rPr>
      <t>0.18</t>
    </r>
    <r>
      <rPr>
        <sz val="9"/>
        <rFont val="Tahoma"/>
        <family val="2"/>
        <charset val="238"/>
      </rPr>
      <t xml:space="preserve"> Kafeterije, </t>
    </r>
    <r>
      <rPr>
        <b/>
        <sz val="9"/>
        <rFont val="Tahoma"/>
        <family val="2"/>
        <charset val="238"/>
      </rPr>
      <t>0.11</t>
    </r>
    <r>
      <rPr>
        <sz val="9"/>
        <rFont val="Tahoma"/>
        <family val="2"/>
        <charset val="238"/>
      </rPr>
      <t xml:space="preserve"> Komunikacije i </t>
    </r>
    <r>
      <rPr>
        <b/>
        <sz val="9"/>
        <rFont val="Tahoma"/>
        <family val="2"/>
        <charset val="238"/>
      </rPr>
      <t>S-0.1</t>
    </r>
    <r>
      <rPr>
        <sz val="9"/>
        <rFont val="Tahoma"/>
        <family val="2"/>
        <charset val="238"/>
      </rPr>
      <t xml:space="preserve"> Sanitarija.</t>
    </r>
  </si>
  <si>
    <t>NAPOMENA: Prilikom izvedbe armiranobetonskog serklaža imati obzira na ugradnju čeličnih stopa i drugih elemenata za glavnu nosivu konstrukciju natkrivenog atrija. Dobava,izvedba i ugradnja čeličnih stopa je predmet druge troškovničke stavke.</t>
  </si>
  <si>
    <r>
      <t xml:space="preserve">Nabava i ugradnja betona za izvedbu armirano betonskog horizontalnog serklaža ispod novog izvedenog krovišta (iznad </t>
    </r>
    <r>
      <rPr>
        <b/>
        <sz val="9"/>
        <rFont val="Tahoma"/>
        <family val="2"/>
        <charset val="238"/>
      </rPr>
      <t>1.15</t>
    </r>
    <r>
      <rPr>
        <sz val="9"/>
        <rFont val="Tahoma"/>
        <family val="2"/>
        <charset val="238"/>
      </rPr>
      <t xml:space="preserve"> Komunikacije) u limenoj oplati.</t>
    </r>
  </si>
  <si>
    <t>NAPOMENA: Stavka uključuje preuzimanje prethodno izvedene foto dokumentacije, analize, presjek vijenca i sve potrebne informacije kako bi se na adekvatan način mogao izraditi kalup u limenoj oplati i rekonstruirati vijenac Providurove palače (na visini od cca +8,80m).</t>
  </si>
  <si>
    <r>
      <t xml:space="preserve">Nabava i ugradnja betona za izvedbu armirani betonskih horizontalnih serklaža Providurove palače na mjestu izvedbe novog kroviša iznad </t>
    </r>
    <r>
      <rPr>
        <b/>
        <sz val="9"/>
        <rFont val="Tahoma"/>
        <family val="2"/>
        <charset val="238"/>
      </rPr>
      <t>1.13</t>
    </r>
    <r>
      <rPr>
        <sz val="9"/>
        <rFont val="Tahoma"/>
        <family val="2"/>
        <charset val="238"/>
      </rPr>
      <t xml:space="preserve"> Polivalentne dvorane u limenoj oplati.</t>
    </r>
  </si>
  <si>
    <r>
      <t xml:space="preserve">Nabava i ugradnja betona za izvedbu armiranog betonskog temelja </t>
    </r>
    <r>
      <rPr>
        <b/>
        <sz val="9"/>
        <rFont val="Tahoma"/>
        <family val="2"/>
        <charset val="238"/>
      </rPr>
      <t>S1</t>
    </r>
    <r>
      <rPr>
        <sz val="9"/>
        <rFont val="Tahoma"/>
        <family val="2"/>
        <charset val="238"/>
      </rPr>
      <t xml:space="preserve"> stubišta u centralnom halu. Dimenzija temelja S1 Stubišta je (šxvxd) 40x40x170.</t>
    </r>
  </si>
  <si>
    <r>
      <t xml:space="preserve">Nabava i ugradnja armiranobetonskog diska (armiranobetonska ploča) na trećem katu, iznad </t>
    </r>
    <r>
      <rPr>
        <b/>
        <sz val="9"/>
        <rFont val="Tahoma"/>
        <family val="2"/>
        <charset val="238"/>
      </rPr>
      <t>2.07</t>
    </r>
    <r>
      <rPr>
        <sz val="9"/>
        <rFont val="Tahoma"/>
        <family val="2"/>
        <charset val="238"/>
      </rPr>
      <t xml:space="preserve"> Uredskog prostora za potrebe ojačanja 1. pozicije oslanjanja prostorne rešetke.</t>
    </r>
  </si>
  <si>
    <r>
      <t xml:space="preserve">Nabava i ugradnja betona za izvedbu armirano betonskog </t>
    </r>
    <r>
      <rPr>
        <b/>
        <sz val="9"/>
        <rFont val="Tahoma"/>
        <family val="2"/>
        <charset val="238"/>
      </rPr>
      <t>S2</t>
    </r>
    <r>
      <rPr>
        <sz val="9"/>
        <rFont val="Tahoma"/>
        <family val="2"/>
        <charset val="238"/>
      </rPr>
      <t xml:space="preserve"> stubišta u prizemlju Providurove palače.</t>
    </r>
  </si>
  <si>
    <r>
      <t xml:space="preserve">Nabava i ugradnja betona za izvedbu prefabriciranih gazišta i podesta evakuacijskog </t>
    </r>
    <r>
      <rPr>
        <b/>
        <sz val="9"/>
        <rFont val="Tahoma"/>
        <family val="2"/>
        <charset val="238"/>
      </rPr>
      <t>S2</t>
    </r>
    <r>
      <rPr>
        <sz val="9"/>
        <rFont val="Tahoma"/>
        <family val="2"/>
        <charset val="238"/>
      </rPr>
      <t xml:space="preserve"> stubišta u limenoj oplati.</t>
    </r>
  </si>
  <si>
    <r>
      <t xml:space="preserve">Nabava i ugradnja betona za torkretiranje postojećih kamenih zidova na mjestu novoprojektirane </t>
    </r>
    <r>
      <rPr>
        <b/>
        <sz val="9"/>
        <rFont val="Tahoma"/>
        <family val="2"/>
        <charset val="238"/>
      </rPr>
      <t>1.13</t>
    </r>
    <r>
      <rPr>
        <sz val="9"/>
        <rFont val="Tahoma"/>
        <family val="2"/>
        <charset val="238"/>
      </rPr>
      <t xml:space="preserve"> Polivalentne dvorane.</t>
    </r>
  </si>
  <si>
    <r>
      <t xml:space="preserve">Torkretiranje se izvodi na obodnim kamenim zidovima s unutrašnje strane prizemlja </t>
    </r>
    <r>
      <rPr>
        <b/>
        <sz val="9"/>
        <rFont val="Tahoma"/>
        <family val="2"/>
        <charset val="238"/>
      </rPr>
      <t>S-0.1</t>
    </r>
    <r>
      <rPr>
        <sz val="9"/>
        <rFont val="Tahoma"/>
        <family val="2"/>
        <charset val="238"/>
      </rPr>
      <t xml:space="preserve"> Sanitarija i </t>
    </r>
    <r>
      <rPr>
        <b/>
        <sz val="9"/>
        <rFont val="Tahoma"/>
        <family val="2"/>
        <charset val="238"/>
      </rPr>
      <t>0.18</t>
    </r>
    <r>
      <rPr>
        <sz val="9"/>
        <rFont val="Tahoma"/>
        <family val="2"/>
        <charset val="238"/>
      </rPr>
      <t xml:space="preserve"> Kafeterije i na prvom katu </t>
    </r>
    <r>
      <rPr>
        <b/>
        <sz val="9"/>
        <rFont val="Tahoma"/>
        <family val="2"/>
        <charset val="238"/>
      </rPr>
      <t>1.13</t>
    </r>
    <r>
      <rPr>
        <sz val="9"/>
        <rFont val="Tahoma"/>
        <family val="2"/>
        <charset val="238"/>
      </rPr>
      <t xml:space="preserve"> Polivalentne dvorane.</t>
    </r>
  </si>
  <si>
    <r>
      <t>Dobava, izrada i montaža prvog dijela glavne nosive prostorne rešetke (zona 1) na koju je ovješena komunikacijski hodnik (</t>
    </r>
    <r>
      <rPr>
        <b/>
        <sz val="9"/>
        <rFont val="Tahoma"/>
        <family val="2"/>
        <charset val="238"/>
      </rPr>
      <t>Zmija 1</t>
    </r>
    <r>
      <rPr>
        <sz val="9"/>
        <rFont val="Tahoma"/>
        <family val="2"/>
        <charset val="238"/>
      </rPr>
      <t>) između osi 2 i 6, i G i I (veliki atrij Providurove palače).</t>
    </r>
  </si>
  <si>
    <t xml:space="preserve">NAPOMENA: 
Prostorna rešetka je kao cijelina veća no što je unutar ove stavke opisana: 
Zona 1 prostorne rešetke: između osi 2 i 6                                                   Zona 2 prostorne rešetke: između osi 6 i 7 + konzolni nastavak rešetke </t>
  </si>
  <si>
    <t>NAPOMENA: Čelični elementi koji su na otvorenom moraju biti vruće pocinčani a elementi koji su u zatvorenom prostoru moraju biti zaštićeni odgovarajućom antikorozivnom zaštitom. Svi čelični elementi Elaboratom zaštite od požara imaju zahtjev vatrootpornosti 60 minuta, što će se dokazati proračunom, primjenom računalnog modeliranja požara CFD metodom. Svi čelični vidljivi elementi završno su bojani bojom prema RALu.</t>
  </si>
  <si>
    <t>Obračun prema kg ugrađenog vruće pocinčanog čelika + RAL boja</t>
  </si>
  <si>
    <t>Obračun prema kg ugrađenog čelika + odgovarajuća antikorozivna zaštita + RAL boja</t>
  </si>
  <si>
    <r>
      <t>Dobava, izrada i montaža drugog dijela glavne nosive prostorne rešetke (zona 2) na koju je ovješen komunikacijski hodnik (</t>
    </r>
    <r>
      <rPr>
        <b/>
        <sz val="9"/>
        <rFont val="Tahoma"/>
        <family val="2"/>
        <charset val="238"/>
      </rPr>
      <t>Zmija 2</t>
    </r>
    <r>
      <rPr>
        <sz val="9"/>
        <rFont val="Tahoma"/>
        <family val="2"/>
        <charset val="238"/>
      </rPr>
      <t>)između osi 6 i 7, i G i I (Polivalentna dvorana).</t>
    </r>
  </si>
  <si>
    <t>NAPOMENA: 
Prostorna rešetka je kao cijelina veća no što je unutar ove stavke opisana: 
Zona 1 prostorne rešetke: između osi 2 i 6  (natkriveni atrij)                          Zona 2 prostorne rešetke: između osi 6 i 7 (polivalentna dvorana)</t>
  </si>
  <si>
    <r>
      <t xml:space="preserve">Obračun prema kg ugrađene i obrađene čelične konstrukcije. 
Ukupna težina čelične konstrukcije iznosi: </t>
    </r>
    <r>
      <rPr>
        <b/>
        <sz val="9"/>
        <rFont val="Tahoma"/>
        <family val="2"/>
        <charset val="238"/>
      </rPr>
      <t>19.873,00</t>
    </r>
    <r>
      <rPr>
        <sz val="9"/>
        <rFont val="Tahoma"/>
        <family val="2"/>
        <charset val="238"/>
      </rPr>
      <t xml:space="preserve"> kg.</t>
    </r>
  </si>
  <si>
    <t>Obračun prema komadu ugrađene čelične vruće pocinčane šablone + RAL boja</t>
  </si>
  <si>
    <r>
      <t>Dobava i montaža potkonstrukcije komunikacijskog hodnika (</t>
    </r>
    <r>
      <rPr>
        <b/>
        <sz val="9"/>
        <rFont val="Tahoma"/>
        <family val="2"/>
        <charset val="238"/>
      </rPr>
      <t>Zmija 1</t>
    </r>
    <r>
      <rPr>
        <sz val="9"/>
        <rFont val="Tahoma"/>
        <family val="2"/>
        <charset val="238"/>
      </rPr>
      <t xml:space="preserve"> i </t>
    </r>
    <r>
      <rPr>
        <b/>
        <sz val="9"/>
        <rFont val="Tahoma"/>
        <family val="2"/>
        <charset val="238"/>
      </rPr>
      <t>2</t>
    </r>
    <r>
      <rPr>
        <sz val="9"/>
        <rFont val="Tahoma"/>
        <family val="2"/>
        <charset val="238"/>
      </rPr>
      <t>)  (hodne plohe) koja se sastoji od IPE 120 čeličnih profila koje se poprečno postavljaju na prethodno izvedene HEB 220.</t>
    </r>
  </si>
  <si>
    <t>Obračun prema kg ugrađenog čelika + odgovarajuća antikorozivna zaštita</t>
  </si>
  <si>
    <r>
      <t>Dobava, izrada i montaža čeličnog trapeznog  lima hodne plohe komunikacijskog hodnika (</t>
    </r>
    <r>
      <rPr>
        <b/>
        <sz val="9"/>
        <rFont val="Tahoma"/>
        <family val="2"/>
        <charset val="238"/>
      </rPr>
      <t>Zmija 1</t>
    </r>
    <r>
      <rPr>
        <sz val="9"/>
        <rFont val="Tahoma"/>
        <family val="2"/>
        <charset val="238"/>
      </rPr>
      <t xml:space="preserve"> i </t>
    </r>
    <r>
      <rPr>
        <b/>
        <sz val="9"/>
        <rFont val="Tahoma"/>
        <family val="2"/>
        <charset val="238"/>
      </rPr>
      <t>2</t>
    </r>
    <r>
      <rPr>
        <sz val="9"/>
        <rFont val="Tahoma"/>
        <family val="2"/>
        <charset val="238"/>
      </rPr>
      <t xml:space="preserve">) </t>
    </r>
  </si>
  <si>
    <t>Obračun po 1m2 postavljenog lima + odgovarajuća antikorozivna zaštita + RAL boja</t>
  </si>
  <si>
    <r>
      <t xml:space="preserve">Dobava, izrada i montaža čelične konstrukcije pješačkih mostova </t>
    </r>
    <r>
      <rPr>
        <b/>
        <sz val="9"/>
        <rFont val="Tahoma"/>
        <family val="2"/>
        <charset val="238"/>
      </rPr>
      <t>MOST 1</t>
    </r>
    <r>
      <rPr>
        <sz val="9"/>
        <rFont val="Tahoma"/>
        <family val="2"/>
        <charset val="238"/>
      </rPr>
      <t xml:space="preserve"> i </t>
    </r>
    <r>
      <rPr>
        <b/>
        <sz val="9"/>
        <rFont val="Tahoma"/>
        <family val="2"/>
        <charset val="238"/>
      </rPr>
      <t>MOST 2</t>
    </r>
    <r>
      <rPr>
        <sz val="9"/>
        <rFont val="Tahoma"/>
        <family val="2"/>
        <charset val="238"/>
      </rPr>
      <t xml:space="preserve"> u prostoru natkrivenog atrija.</t>
    </r>
  </si>
  <si>
    <t>Obračun prema kg čeličnih profila + odgovarajuća antikorozivna zaštita + RAL boja</t>
  </si>
  <si>
    <t>Obračun prema m² ugrađenog čeličnog lima + odgovarajuća antikorozivna zaštita + RAL boja</t>
  </si>
  <si>
    <r>
      <t>Dobava, izrada i montaža čelične konstrukcije dvokrakog stubišta (</t>
    </r>
    <r>
      <rPr>
        <b/>
        <sz val="9"/>
        <rFont val="Tahoma"/>
        <family val="2"/>
        <charset val="238"/>
      </rPr>
      <t>S1</t>
    </r>
    <r>
      <rPr>
        <sz val="9"/>
        <rFont val="Tahoma"/>
        <family val="2"/>
        <charset val="238"/>
      </rPr>
      <t xml:space="preserve"> i </t>
    </r>
    <r>
      <rPr>
        <b/>
        <sz val="9"/>
        <rFont val="Tahoma"/>
        <family val="2"/>
        <charset val="238"/>
      </rPr>
      <t>S6</t>
    </r>
    <r>
      <rPr>
        <sz val="9"/>
        <rFont val="Tahoma"/>
        <family val="2"/>
        <charset val="238"/>
      </rPr>
      <t>) u prostoru natkrivenog atrija.</t>
    </r>
  </si>
  <si>
    <r>
      <t xml:space="preserve">Dobava, izrada i montaža čelične konstrukcije prilaznog mosta na komunikacijski hodnik </t>
    </r>
    <r>
      <rPr>
        <b/>
        <sz val="9"/>
        <rFont val="Tahoma"/>
        <family val="2"/>
        <charset val="238"/>
      </rPr>
      <t>MOST 3</t>
    </r>
    <r>
      <rPr>
        <sz val="9"/>
        <rFont val="Tahoma"/>
        <family val="2"/>
        <charset val="238"/>
      </rPr>
      <t xml:space="preserve"> u prostoru natkrivenog atrija.</t>
    </r>
  </si>
  <si>
    <r>
      <t xml:space="preserve">Dobava, izrada i montaža čelične konstrukcije prilaznog mosta na komunikacijski hodnik </t>
    </r>
    <r>
      <rPr>
        <b/>
        <sz val="9"/>
        <rFont val="Tahoma"/>
        <family val="2"/>
        <charset val="238"/>
      </rPr>
      <t>MOST 4</t>
    </r>
    <r>
      <rPr>
        <sz val="9"/>
        <rFont val="Tahoma"/>
        <family val="2"/>
        <charset val="238"/>
      </rPr>
      <t xml:space="preserve"> u prostoru polivalentne dvorane.</t>
    </r>
  </si>
  <si>
    <r>
      <t xml:space="preserve">Dobava, izrada i montaža čelične konstrukcije novog krovišta </t>
    </r>
    <r>
      <rPr>
        <b/>
        <sz val="9"/>
        <rFont val="Tahoma"/>
        <family val="2"/>
        <charset val="238"/>
      </rPr>
      <t>1.13</t>
    </r>
    <r>
      <rPr>
        <sz val="9"/>
        <rFont val="Tahoma"/>
        <family val="2"/>
        <charset val="238"/>
      </rPr>
      <t xml:space="preserve"> Polivalentne dvorane.</t>
    </r>
  </si>
  <si>
    <t>NAPOMENA: Novo krovište je podijeljeno u dva konstrukcijski dijela a između prolazi već ranije spomenuta prostorna rešetka i komunikacijski hodnik.</t>
  </si>
  <si>
    <r>
      <t xml:space="preserve">Dobava, izrada i montaža ojačanja međukatne konstrukcije (prizemlje - prvi kat) čeličnim profilima HEB 400 iznad </t>
    </r>
    <r>
      <rPr>
        <b/>
        <sz val="9"/>
        <rFont val="Tahoma"/>
        <family val="2"/>
        <charset val="238"/>
      </rPr>
      <t xml:space="preserve">0.18 </t>
    </r>
    <r>
      <rPr>
        <sz val="9"/>
        <rFont val="Tahoma"/>
        <family val="2"/>
        <charset val="238"/>
      </rPr>
      <t>Kafeterije.</t>
    </r>
  </si>
  <si>
    <r>
      <t xml:space="preserve">Dobava, izrada i montaža ojačanja međukatne konstrukcije (prvi kat - drugi kat) čeličnim profilima HEB 340 iznad </t>
    </r>
    <r>
      <rPr>
        <b/>
        <sz val="9"/>
        <rFont val="Tahoma"/>
        <family val="2"/>
        <charset val="238"/>
      </rPr>
      <t>1.10</t>
    </r>
    <r>
      <rPr>
        <sz val="9"/>
        <rFont val="Tahoma"/>
        <family val="2"/>
        <charset val="238"/>
      </rPr>
      <t xml:space="preserve"> Izložbna dvorana.</t>
    </r>
  </si>
  <si>
    <r>
      <t xml:space="preserve">Dobava, izrada i montaža ojačanja međukatne konstrukcije (prvi kat - drugi kat) čeličnim profilima HEA 300 iznad </t>
    </r>
    <r>
      <rPr>
        <b/>
        <sz val="9"/>
        <rFont val="Tahoma"/>
        <family val="2"/>
        <charset val="238"/>
      </rPr>
      <t>1.11</t>
    </r>
    <r>
      <rPr>
        <sz val="9"/>
        <rFont val="Tahoma"/>
        <family val="2"/>
        <charset val="238"/>
      </rPr>
      <t xml:space="preserve"> Izložbna dvorana.</t>
    </r>
  </si>
  <si>
    <r>
      <t xml:space="preserve">Dobava, izrada i montaža ojačanja međukatne konstrukcije (prizemlje - prvi kat) čeličnim profilima IPE 140 iznad </t>
    </r>
    <r>
      <rPr>
        <b/>
        <sz val="9"/>
        <rFont val="Tahoma"/>
        <family val="2"/>
        <charset val="238"/>
      </rPr>
      <t>0.01</t>
    </r>
    <r>
      <rPr>
        <sz val="9"/>
        <rFont val="Tahoma"/>
        <family val="2"/>
        <charset val="238"/>
      </rPr>
      <t xml:space="preserve"> Ulazni prostor.</t>
    </r>
  </si>
  <si>
    <r>
      <t xml:space="preserve">Postava drvenih rogova krovne konstrukcije (novo krovište iznad </t>
    </r>
    <r>
      <rPr>
        <b/>
        <sz val="9"/>
        <rFont val="Tahoma"/>
        <family val="2"/>
        <charset val="238"/>
      </rPr>
      <t>1.13</t>
    </r>
    <r>
      <rPr>
        <sz val="9"/>
        <rFont val="Tahoma"/>
        <family val="2"/>
        <charset val="238"/>
      </rPr>
      <t xml:space="preserve"> Polivalentne dvorane) od postojeće drvene građe.</t>
    </r>
  </si>
  <si>
    <t>Untuar stavke uračunati izvedbu nove daščane oplate s gornje strane drvenih rogova.</t>
  </si>
  <si>
    <t>Obračun po komadu ugrađenog drvenog elementa konstrukcije i m² daščane oplate</t>
  </si>
  <si>
    <r>
      <t xml:space="preserve">Dobava i postava novih drvenih rogova krovne konstrukcije (novo krovište iznad </t>
    </r>
    <r>
      <rPr>
        <b/>
        <sz val="9"/>
        <rFont val="Tahoma"/>
        <family val="2"/>
        <charset val="238"/>
      </rPr>
      <t xml:space="preserve">1.13 </t>
    </r>
    <r>
      <rPr>
        <sz val="9"/>
        <rFont val="Tahoma"/>
        <family val="2"/>
        <charset val="238"/>
      </rPr>
      <t>Polivalentne dvorane) koje zamjenjuju postojeću nezdravu drvenu građu.</t>
    </r>
  </si>
  <si>
    <r>
      <t xml:space="preserve">Dobava i postava novih drvenih rogova krovne konstrukcije (novo krovište iznad </t>
    </r>
    <r>
      <rPr>
        <b/>
        <sz val="9"/>
        <rFont val="Tahoma"/>
        <family val="2"/>
        <charset val="238"/>
      </rPr>
      <t>1.15</t>
    </r>
    <r>
      <rPr>
        <sz val="9"/>
        <rFont val="Tahoma"/>
        <family val="2"/>
        <charset val="238"/>
      </rPr>
      <t xml:space="preserve"> Komunikacije) koje zamjenjuju postojeću nezdravu drvenu građu.</t>
    </r>
  </si>
  <si>
    <r>
      <t xml:space="preserve">Dobava i montaža novog drvenog krovišta na mjestu današnje otvorene terase na trećem katu Providurove palače, iznad prostorije </t>
    </r>
    <r>
      <rPr>
        <b/>
        <sz val="9"/>
        <rFont val="Tahoma"/>
        <family val="2"/>
        <charset val="238"/>
      </rPr>
      <t>3.05</t>
    </r>
    <r>
      <rPr>
        <sz val="9"/>
        <rFont val="Tahoma"/>
        <family val="2"/>
        <charset val="238"/>
      </rPr>
      <t xml:space="preserve"> Depo.</t>
    </r>
  </si>
  <si>
    <r>
      <t xml:space="preserve">Postava drvenih greda na strop prizemlja (iznad </t>
    </r>
    <r>
      <rPr>
        <b/>
        <sz val="9"/>
        <rFont val="Tahoma"/>
        <family val="2"/>
        <charset val="238"/>
      </rPr>
      <t>0.18</t>
    </r>
    <r>
      <rPr>
        <sz val="9"/>
        <rFont val="Tahoma"/>
        <family val="2"/>
        <charset val="238"/>
      </rPr>
      <t xml:space="preserve"> Kafeterije) odnosno na dio poda Polivalentne dvorane.</t>
    </r>
  </si>
  <si>
    <t>Obračun po komadu ugrađenog drvenog elementa konstrukcije</t>
  </si>
  <si>
    <r>
      <t xml:space="preserve">Dobava i postava novih drvenih greda na strop prizemlja (iznad </t>
    </r>
    <r>
      <rPr>
        <b/>
        <sz val="9"/>
        <rFont val="Tahoma"/>
        <family val="2"/>
        <charset val="238"/>
      </rPr>
      <t>0.18</t>
    </r>
    <r>
      <rPr>
        <sz val="9"/>
        <rFont val="Tahoma"/>
        <family val="2"/>
        <charset val="238"/>
      </rPr>
      <t xml:space="preserve"> Kafeterije) odnosno na dio poda Polivalentne dvorane. Grede II. klasa četinara.</t>
    </r>
  </si>
  <si>
    <r>
      <t xml:space="preserve">Dobava i postava novih drvenih greda na strop prizemlja </t>
    </r>
    <r>
      <rPr>
        <b/>
        <sz val="9"/>
        <rFont val="Tahoma"/>
        <family val="2"/>
        <charset val="238"/>
      </rPr>
      <t>0.11</t>
    </r>
    <r>
      <rPr>
        <sz val="9"/>
        <rFont val="Tahoma"/>
        <family val="2"/>
        <charset val="238"/>
      </rPr>
      <t xml:space="preserve"> Komunikacije. Grede II. klasa četinara.</t>
    </r>
  </si>
  <si>
    <r>
      <t xml:space="preserve">Dobava i postava novih drvenih greda za međukatnu konstrukciju na drugom katu Providurove palače (preparatorski odjel) odnosno strop </t>
    </r>
    <r>
      <rPr>
        <b/>
        <sz val="9"/>
        <rFont val="Tahoma"/>
        <family val="2"/>
        <charset val="238"/>
      </rPr>
      <t>1.10</t>
    </r>
    <r>
      <rPr>
        <sz val="9"/>
        <rFont val="Tahoma"/>
        <family val="2"/>
        <charset val="238"/>
      </rPr>
      <t xml:space="preserve"> Izložbene dvorane.</t>
    </r>
  </si>
  <si>
    <t>NAPOMENA: Zbog potrebe smanjenja raspona prethodno su izvedeni čelični nosači koji nisu predmet ove troškovničke stavke.</t>
  </si>
  <si>
    <r>
      <t xml:space="preserve">Dobava i postava novih drvenih greda za međukatnu konstrukciju na drugom katu Providurove palače (preparatorski odjel) odnosno strop </t>
    </r>
    <r>
      <rPr>
        <b/>
        <sz val="9"/>
        <rFont val="Tahoma"/>
        <family val="2"/>
        <charset val="238"/>
      </rPr>
      <t>1.11</t>
    </r>
    <r>
      <rPr>
        <sz val="9"/>
        <rFont val="Tahoma"/>
        <family val="2"/>
        <charset val="238"/>
      </rPr>
      <t xml:space="preserve"> Izložbene dvorane.</t>
    </r>
  </si>
  <si>
    <t>Dani broj i dimenzije grednika su aproksimativne. Točan broj utvrditi će se nakon utvrđivanjastvarnog stanja pregleda grednika.</t>
  </si>
  <si>
    <t>Čelično sidro izvesti od pločevine poprečnog presjeka 80x80x6mm, na koju se nastavlja vijak M12 koji prolazi kroz čeličnu sidrenu pločevinu dimenzija 150x150x6mm. Sidra se postavljaju s jedne strane drvenog grednika te ih učvrstiti sa tri vijka M12 kvalitete kroz pločevinu dimenzija 500x50x6mm.</t>
  </si>
  <si>
    <r>
      <t>Šlicanje i probijanje rupa okvirnih dimenzija (šxdxv) 40x30x60cm za naknadno ugrađivanje i sidrenje glavne čelične konstrukcije pješačkih mostova (</t>
    </r>
    <r>
      <rPr>
        <b/>
        <sz val="9"/>
        <rFont val="Tahoma"/>
        <family val="2"/>
        <charset val="238"/>
      </rPr>
      <t>Most 1</t>
    </r>
    <r>
      <rPr>
        <sz val="9"/>
        <rFont val="Tahoma"/>
        <family val="2"/>
        <charset val="238"/>
      </rPr>
      <t xml:space="preserve"> i </t>
    </r>
    <r>
      <rPr>
        <b/>
        <sz val="9"/>
        <rFont val="Tahoma"/>
        <family val="2"/>
        <charset val="238"/>
      </rPr>
      <t>Most 2</t>
    </r>
    <r>
      <rPr>
        <sz val="9"/>
        <rFont val="Tahoma"/>
        <family val="2"/>
        <charset val="238"/>
      </rPr>
      <t>).</t>
    </r>
  </si>
  <si>
    <r>
      <t xml:space="preserve">Dobava, ugradnja i montaža akustičnog sloja između zida i završne zidne obloge izvedene od istegnutog metala u </t>
    </r>
    <r>
      <rPr>
        <b/>
        <sz val="9"/>
        <rFont val="Tahoma"/>
        <family val="2"/>
        <charset val="238"/>
      </rPr>
      <t>1.13</t>
    </r>
    <r>
      <rPr>
        <sz val="9"/>
        <rFont val="Tahoma"/>
        <family val="2"/>
        <charset val="238"/>
      </rPr>
      <t xml:space="preserve"> Polivalentna dvorana.</t>
    </r>
  </si>
  <si>
    <t>Izvodi se u jednom sloju sa izolacijskim pločama od cementnom povezanih vlakana drvene vune, debljine 25mm.</t>
  </si>
  <si>
    <r>
      <t xml:space="preserve">Dobava i ugradnja slojeva pokrova novog krovišta </t>
    </r>
    <r>
      <rPr>
        <b/>
        <sz val="9"/>
        <rFont val="Tahoma"/>
        <family val="2"/>
        <charset val="238"/>
      </rPr>
      <t>1.13</t>
    </r>
    <r>
      <rPr>
        <sz val="9"/>
        <rFont val="Tahoma"/>
        <family val="2"/>
        <charset val="238"/>
      </rPr>
      <t xml:space="preserve"> Polivalentne dvorane.</t>
    </r>
  </si>
  <si>
    <r>
      <t xml:space="preserve">Dobava i ugradnja slojeva pokrova novog krovišta iznad prostora </t>
    </r>
    <r>
      <rPr>
        <b/>
        <sz val="9"/>
        <rFont val="Tahoma"/>
        <family val="2"/>
        <charset val="238"/>
      </rPr>
      <t>1.15</t>
    </r>
    <r>
      <rPr>
        <sz val="9"/>
        <rFont val="Tahoma"/>
        <family val="2"/>
        <charset val="238"/>
      </rPr>
      <t xml:space="preserve"> Komunikacija.</t>
    </r>
  </si>
  <si>
    <r>
      <t xml:space="preserve">Dobava i ugradnja slojeva pokrova novog krovišta iznad prostora </t>
    </r>
    <r>
      <rPr>
        <b/>
        <sz val="9"/>
        <rFont val="Tahoma"/>
        <family val="2"/>
        <charset val="238"/>
      </rPr>
      <t>3.05</t>
    </r>
    <r>
      <rPr>
        <sz val="9"/>
        <rFont val="Tahoma"/>
        <family val="2"/>
        <charset val="238"/>
      </rPr>
      <t xml:space="preserve"> Depo.</t>
    </r>
  </si>
  <si>
    <t>Unutar stavke uračunati i izradu kanalica iz aluminijskog lima (sve prema detalju) za oborinsku vodu, sve spojne detalje, ugradnja tvrdih ploča toplinske izolacije na mjestu kanalica i sve radnje koje su potrebne da se natkriveni atrij izvede do gotovosti.</t>
  </si>
  <si>
    <t>1.2.9.12.</t>
  </si>
  <si>
    <t>Vatrootporne ploče F60 se vijcima učvršćuju na dašćanu oplatu koja nije predmet ove troškovničke stavke (Tesarski i Krovopokrivački radovi).</t>
  </si>
  <si>
    <t>Pri izradi držati se smjernica i uputa proizvođača, obradu spojnica i svih drugih elemenata kako bi se zadovoljila prvobitna funkcija zaštite od požara.</t>
  </si>
  <si>
    <t>Kvalitete završne obrade spojeva i površine prvog sloja prema kvaliteti Q1, a kvaliteta završne obrade drugog sloja prema kvaliteti obrade Q2.</t>
  </si>
  <si>
    <t>Unutar stavke uračunati i demontažu postojećeg drvenog krovišta (svi slojevi s vanjske strane do nosive konstrukcije : drvene grede i dašćane oplate) na tim dijelovima oko otvora te zatvaranje istog krovišta uz uvjet da se svi postojeći materijali saćuvaju.</t>
  </si>
  <si>
    <r>
      <rPr>
        <b/>
        <sz val="9"/>
        <rFont val="Tahoma"/>
        <family val="2"/>
        <charset val="238"/>
      </rPr>
      <t>2.25</t>
    </r>
    <r>
      <rPr>
        <sz val="9"/>
        <rFont val="Tahoma"/>
        <family val="2"/>
        <charset val="238"/>
      </rPr>
      <t xml:space="preserve"> Tehnička prostorija / obodni zid</t>
    </r>
  </si>
  <si>
    <r>
      <rPr>
        <b/>
        <sz val="9"/>
        <rFont val="Tahoma"/>
        <family val="2"/>
        <charset val="238"/>
      </rPr>
      <t>2.24</t>
    </r>
    <r>
      <rPr>
        <sz val="9"/>
        <rFont val="Tahoma"/>
        <family val="2"/>
        <charset val="238"/>
      </rPr>
      <t xml:space="preserve"> Tehnička prostorija / obodni zid</t>
    </r>
  </si>
  <si>
    <r>
      <rPr>
        <b/>
        <sz val="9"/>
        <rFont val="Tahoma"/>
        <family val="2"/>
        <charset val="238"/>
      </rPr>
      <t>3.08</t>
    </r>
    <r>
      <rPr>
        <sz val="9"/>
        <rFont val="Tahoma"/>
        <family val="2"/>
        <charset val="238"/>
      </rPr>
      <t xml:space="preserve"> Klima komora /obodni zid</t>
    </r>
  </si>
  <si>
    <r>
      <rPr>
        <b/>
        <sz val="9"/>
        <rFont val="Tahoma"/>
        <family val="2"/>
        <charset val="238"/>
      </rPr>
      <t>3.09</t>
    </r>
    <r>
      <rPr>
        <sz val="9"/>
        <rFont val="Tahoma"/>
        <family val="2"/>
        <charset val="238"/>
      </rPr>
      <t xml:space="preserve"> Klima komora /obodni zid</t>
    </r>
  </si>
  <si>
    <r>
      <rPr>
        <b/>
        <sz val="9"/>
        <rFont val="Tahoma"/>
        <family val="2"/>
        <charset val="238"/>
      </rPr>
      <t>2.23</t>
    </r>
    <r>
      <rPr>
        <sz val="9"/>
        <rFont val="Tahoma"/>
        <family val="2"/>
        <charset val="238"/>
      </rPr>
      <t xml:space="preserve"> Klima komora + </t>
    </r>
    <r>
      <rPr>
        <b/>
        <sz val="9"/>
        <rFont val="Tahoma"/>
        <family val="2"/>
        <charset val="238"/>
      </rPr>
      <t>2.22</t>
    </r>
    <r>
      <rPr>
        <sz val="9"/>
        <rFont val="Tahoma"/>
        <family val="2"/>
        <charset val="238"/>
      </rPr>
      <t xml:space="preserve"> Tehnička prostorija / obodni zid</t>
    </r>
  </si>
  <si>
    <r>
      <t xml:space="preserve">Instalacijski šaht pored evakuacijskog </t>
    </r>
    <r>
      <rPr>
        <b/>
        <sz val="9"/>
        <rFont val="Tahoma"/>
        <family val="2"/>
        <charset val="238"/>
      </rPr>
      <t>S4</t>
    </r>
    <r>
      <rPr>
        <sz val="9"/>
        <rFont val="Tahoma"/>
        <family val="2"/>
        <charset val="238"/>
      </rPr>
      <t xml:space="preserve"> stubišta</t>
    </r>
  </si>
  <si>
    <r>
      <t xml:space="preserve">Instalacijski šaht pored evakuacijskog </t>
    </r>
    <r>
      <rPr>
        <b/>
        <sz val="9"/>
        <rFont val="Tahoma"/>
        <family val="2"/>
        <charset val="238"/>
      </rPr>
      <t>S5</t>
    </r>
    <r>
      <rPr>
        <sz val="9"/>
        <rFont val="Tahoma"/>
        <family val="2"/>
        <charset val="238"/>
      </rPr>
      <t xml:space="preserve"> stubišta</t>
    </r>
  </si>
  <si>
    <r>
      <t xml:space="preserve">Instalacijski šaht pored evakuacijskog </t>
    </r>
    <r>
      <rPr>
        <b/>
        <sz val="9"/>
        <rFont val="Tahoma"/>
        <family val="2"/>
        <charset val="238"/>
      </rPr>
      <t>S5</t>
    </r>
    <r>
      <rPr>
        <sz val="9"/>
        <rFont val="Tahoma"/>
        <family val="2"/>
        <charset val="238"/>
      </rPr>
      <t xml:space="preserve"> stubišta </t>
    </r>
  </si>
  <si>
    <r>
      <t xml:space="preserve">Instalacijski šaht u prostoru </t>
    </r>
    <r>
      <rPr>
        <b/>
        <sz val="9"/>
        <rFont val="Tahoma"/>
        <family val="2"/>
        <charset val="238"/>
      </rPr>
      <t>2.07</t>
    </r>
    <r>
      <rPr>
        <sz val="9"/>
        <rFont val="Tahoma"/>
        <family val="2"/>
        <charset val="238"/>
      </rPr>
      <t xml:space="preserve"> /druga etaža</t>
    </r>
  </si>
  <si>
    <r>
      <t xml:space="preserve">Instalacijski šaht pored stubišta </t>
    </r>
    <r>
      <rPr>
        <b/>
        <sz val="9"/>
        <rFont val="Tahoma"/>
        <family val="2"/>
        <charset val="238"/>
      </rPr>
      <t>S3</t>
    </r>
  </si>
  <si>
    <r>
      <rPr>
        <b/>
        <sz val="9"/>
        <rFont val="Tahoma"/>
        <family val="2"/>
        <charset val="238"/>
      </rPr>
      <t>2.13, 2.14, 2.15, 2.16, 2.17, 2.18, 2.19, 2.20 i 2.21</t>
    </r>
    <r>
      <rPr>
        <sz val="9"/>
        <rFont val="Tahoma"/>
        <family val="2"/>
        <charset val="238"/>
      </rPr>
      <t xml:space="preserve"> Preparatorski odjel</t>
    </r>
  </si>
  <si>
    <r>
      <rPr>
        <b/>
        <sz val="9"/>
        <rFont val="Tahoma"/>
        <family val="2"/>
        <charset val="238"/>
      </rPr>
      <t>3.05</t>
    </r>
    <r>
      <rPr>
        <sz val="9"/>
        <rFont val="Tahoma"/>
        <family val="2"/>
        <charset val="238"/>
      </rPr>
      <t xml:space="preserve"> Depo</t>
    </r>
  </si>
  <si>
    <r>
      <rPr>
        <b/>
        <sz val="9"/>
        <rFont val="Tahoma"/>
        <family val="2"/>
        <charset val="238"/>
      </rPr>
      <t>S-2.1</t>
    </r>
    <r>
      <rPr>
        <sz val="9"/>
        <rFont val="Tahoma"/>
        <family val="2"/>
        <charset val="238"/>
      </rPr>
      <t xml:space="preserve"> Sanitarije </t>
    </r>
  </si>
  <si>
    <r>
      <rPr>
        <b/>
        <sz val="9"/>
        <rFont val="Tahoma"/>
        <family val="2"/>
        <charset val="238"/>
      </rPr>
      <t>S-3.1</t>
    </r>
    <r>
      <rPr>
        <sz val="9"/>
        <rFont val="Tahoma"/>
        <family val="2"/>
        <charset val="238"/>
      </rPr>
      <t xml:space="preserve"> Sanitarije </t>
    </r>
  </si>
  <si>
    <r>
      <rPr>
        <b/>
        <sz val="9"/>
        <rFont val="Tahoma"/>
        <family val="2"/>
        <charset val="238"/>
      </rPr>
      <t>2.23</t>
    </r>
    <r>
      <rPr>
        <sz val="9"/>
        <rFont val="Tahoma"/>
        <family val="2"/>
        <charset val="238"/>
      </rPr>
      <t xml:space="preserve"> Tehnička prostorija</t>
    </r>
  </si>
  <si>
    <r>
      <rPr>
        <b/>
        <sz val="9"/>
        <rFont val="Tahoma"/>
        <family val="2"/>
        <charset val="238"/>
      </rPr>
      <t xml:space="preserve">2.23 </t>
    </r>
    <r>
      <rPr>
        <sz val="9"/>
        <rFont val="Tahoma"/>
        <family val="2"/>
        <charset val="238"/>
      </rPr>
      <t>Tehnička prostorija</t>
    </r>
  </si>
  <si>
    <r>
      <rPr>
        <b/>
        <sz val="9"/>
        <rFont val="Tahoma"/>
        <family val="2"/>
        <charset val="238"/>
      </rPr>
      <t>S-0.1</t>
    </r>
    <r>
      <rPr>
        <sz val="9"/>
        <rFont val="Tahoma"/>
        <family val="2"/>
        <charset val="238"/>
      </rPr>
      <t xml:space="preserve"> Sanitarije</t>
    </r>
  </si>
  <si>
    <r>
      <rPr>
        <b/>
        <sz val="9"/>
        <rFont val="Tahoma"/>
        <family val="2"/>
        <charset val="238"/>
      </rPr>
      <t>S-3.1</t>
    </r>
    <r>
      <rPr>
        <sz val="9"/>
        <rFont val="Tahoma"/>
        <family val="2"/>
        <charset val="238"/>
      </rPr>
      <t xml:space="preserve"> Sanitarije</t>
    </r>
  </si>
  <si>
    <r>
      <rPr>
        <b/>
        <sz val="9"/>
        <rFont val="Tahoma"/>
        <family val="2"/>
        <charset val="238"/>
      </rPr>
      <t xml:space="preserve">1.13 </t>
    </r>
    <r>
      <rPr>
        <sz val="9"/>
        <rFont val="Tahoma"/>
        <family val="2"/>
        <charset val="238"/>
      </rPr>
      <t>Polivalentna dvorana /pregradni zid</t>
    </r>
  </si>
  <si>
    <r>
      <rPr>
        <b/>
        <sz val="9"/>
        <rFont val="Tahoma"/>
        <family val="2"/>
        <charset val="238"/>
      </rPr>
      <t>S5</t>
    </r>
    <r>
      <rPr>
        <sz val="9"/>
        <rFont val="Tahoma"/>
        <family val="2"/>
        <charset val="238"/>
      </rPr>
      <t xml:space="preserve"> Stubište /obloga drugog kata</t>
    </r>
  </si>
  <si>
    <t>NAPOMENA: Spušteni strop u ulaznom prostoru izvodi se na prethodno izvedeni sloj vatrootpornog sloja koji nije predmet ove troškovničke stavke.</t>
  </si>
  <si>
    <r>
      <rPr>
        <b/>
        <sz val="9"/>
        <rFont val="Tahoma"/>
        <family val="2"/>
        <charset val="238"/>
      </rPr>
      <t>0.03</t>
    </r>
    <r>
      <rPr>
        <sz val="9"/>
        <rFont val="Tahoma"/>
        <family val="2"/>
        <charset val="238"/>
      </rPr>
      <t xml:space="preserve"> Predprostor dizala</t>
    </r>
  </si>
  <si>
    <r>
      <rPr>
        <b/>
        <sz val="9"/>
        <rFont val="Tahoma"/>
        <family val="2"/>
        <charset val="238"/>
      </rPr>
      <t>0.05 i 0.4</t>
    </r>
    <r>
      <rPr>
        <sz val="9"/>
        <rFont val="Tahoma"/>
        <family val="2"/>
        <charset val="238"/>
      </rPr>
      <t xml:space="preserve"> Knjižnica</t>
    </r>
  </si>
  <si>
    <r>
      <rPr>
        <b/>
        <sz val="9"/>
        <rFont val="Tahoma"/>
        <family val="2"/>
        <charset val="238"/>
      </rPr>
      <t xml:space="preserve">0.10 </t>
    </r>
    <r>
      <rPr>
        <sz val="9"/>
        <rFont val="Tahoma"/>
        <family val="2"/>
        <charset val="238"/>
      </rPr>
      <t xml:space="preserve">Komunikacija </t>
    </r>
  </si>
  <si>
    <r>
      <rPr>
        <b/>
        <sz val="9"/>
        <rFont val="Tahoma"/>
        <family val="2"/>
        <charset val="238"/>
      </rPr>
      <t>0.18</t>
    </r>
    <r>
      <rPr>
        <sz val="9"/>
        <rFont val="Tahoma"/>
        <family val="2"/>
        <charset val="238"/>
      </rPr>
      <t xml:space="preserve"> Kafeterija</t>
    </r>
  </si>
  <si>
    <r>
      <t>dio</t>
    </r>
    <r>
      <rPr>
        <b/>
        <sz val="9"/>
        <rFont val="Tahoma"/>
        <family val="2"/>
        <charset val="238"/>
      </rPr>
      <t xml:space="preserve"> 0.09 </t>
    </r>
    <r>
      <rPr>
        <sz val="9"/>
        <rFont val="Tahoma"/>
        <family val="2"/>
        <charset val="238"/>
      </rPr>
      <t>Komunikacija</t>
    </r>
  </si>
  <si>
    <t>NAPOMENA: Spušteni strop u pojedinim prostorima izvodi se na prethodno izvedeni sloj vatrootpornog sloja koji nije predmet ove troškovničke stavke.</t>
  </si>
  <si>
    <r>
      <rPr>
        <b/>
        <sz val="9"/>
        <rFont val="Tahoma"/>
        <family val="2"/>
        <charset val="238"/>
      </rPr>
      <t>1.17</t>
    </r>
    <r>
      <rPr>
        <sz val="9"/>
        <rFont val="Tahoma"/>
        <family val="2"/>
        <charset val="238"/>
      </rPr>
      <t xml:space="preserve"> Predprostor dizala</t>
    </r>
  </si>
  <si>
    <r>
      <rPr>
        <b/>
        <sz val="9"/>
        <rFont val="Tahoma"/>
        <family val="2"/>
        <charset val="238"/>
      </rPr>
      <t>1.02, 1.03, 1.04, 1.05, 1.06, 1.07, 1.08, 1.09, 1.10</t>
    </r>
    <r>
      <rPr>
        <sz val="9"/>
        <rFont val="Tahoma"/>
        <family val="2"/>
        <charset val="238"/>
      </rPr>
      <t xml:space="preserve"> i </t>
    </r>
    <r>
      <rPr>
        <b/>
        <sz val="9"/>
        <rFont val="Tahoma"/>
        <family val="2"/>
        <charset val="238"/>
      </rPr>
      <t>1.11</t>
    </r>
    <r>
      <rPr>
        <sz val="9"/>
        <rFont val="Tahoma"/>
        <family val="2"/>
        <charset val="238"/>
      </rPr>
      <t xml:space="preserve"> Izložbene dvorane</t>
    </r>
  </si>
  <si>
    <r>
      <rPr>
        <b/>
        <sz val="9"/>
        <rFont val="Tahoma"/>
        <family val="2"/>
        <charset val="238"/>
      </rPr>
      <t>1.14 i 1.15</t>
    </r>
    <r>
      <rPr>
        <sz val="9"/>
        <rFont val="Tahoma"/>
        <family val="2"/>
        <charset val="238"/>
      </rPr>
      <t xml:space="preserve"> Komunikacija </t>
    </r>
  </si>
  <si>
    <r>
      <rPr>
        <b/>
        <sz val="9"/>
        <rFont val="Tahoma"/>
        <family val="2"/>
        <charset val="238"/>
      </rPr>
      <t xml:space="preserve">1.20 </t>
    </r>
    <r>
      <rPr>
        <sz val="9"/>
        <rFont val="Tahoma"/>
        <family val="2"/>
        <charset val="238"/>
      </rPr>
      <t xml:space="preserve">Uredski prostor </t>
    </r>
  </si>
  <si>
    <r>
      <rPr>
        <b/>
        <sz val="9"/>
        <rFont val="Tahoma"/>
        <family val="2"/>
        <charset val="238"/>
      </rPr>
      <t>2.10</t>
    </r>
    <r>
      <rPr>
        <sz val="9"/>
        <rFont val="Tahoma"/>
        <family val="2"/>
        <charset val="238"/>
      </rPr>
      <t xml:space="preserve"> Predprostor dizala</t>
    </r>
  </si>
  <si>
    <r>
      <rPr>
        <b/>
        <sz val="9"/>
        <rFont val="Tahoma"/>
        <family val="2"/>
        <charset val="238"/>
      </rPr>
      <t xml:space="preserve">2.01, 2.02, 2.03, 2.04, 2.05, 2.06, 2.07 i 2.08 </t>
    </r>
    <r>
      <rPr>
        <sz val="9"/>
        <rFont val="Tahoma"/>
        <family val="2"/>
        <charset val="238"/>
      </rPr>
      <t xml:space="preserve"> Uredski prostori</t>
    </r>
  </si>
  <si>
    <r>
      <rPr>
        <b/>
        <sz val="9"/>
        <rFont val="Tahoma"/>
        <family val="2"/>
        <charset val="238"/>
      </rPr>
      <t>2.11</t>
    </r>
    <r>
      <rPr>
        <sz val="9"/>
        <rFont val="Tahoma"/>
        <family val="2"/>
        <charset val="238"/>
      </rPr>
      <t xml:space="preserve"> Komunikacija</t>
    </r>
  </si>
  <si>
    <r>
      <rPr>
        <b/>
        <sz val="9"/>
        <rFont val="Tahoma"/>
        <family val="2"/>
        <charset val="238"/>
      </rPr>
      <t>3.01, 3.02, 3.03 i 3.07</t>
    </r>
    <r>
      <rPr>
        <sz val="9"/>
        <rFont val="Tahoma"/>
        <family val="2"/>
        <charset val="238"/>
      </rPr>
      <t xml:space="preserve"> Uredski prostori</t>
    </r>
  </si>
  <si>
    <r>
      <rPr>
        <b/>
        <sz val="9"/>
        <rFont val="Tahoma"/>
        <family val="2"/>
        <charset val="238"/>
      </rPr>
      <t>S-0.1</t>
    </r>
    <r>
      <rPr>
        <sz val="9"/>
        <rFont val="Tahoma"/>
        <family val="2"/>
        <charset val="238"/>
      </rPr>
      <t xml:space="preserve"> Sanitarije </t>
    </r>
  </si>
  <si>
    <r>
      <rPr>
        <b/>
        <sz val="9"/>
        <rFont val="Tahoma"/>
        <family val="2"/>
        <charset val="238"/>
      </rPr>
      <t xml:space="preserve">S-2.1 </t>
    </r>
    <r>
      <rPr>
        <sz val="9"/>
        <rFont val="Tahoma"/>
        <family val="2"/>
        <charset val="238"/>
      </rPr>
      <t xml:space="preserve">Sanitarije </t>
    </r>
  </si>
  <si>
    <t>Visina podgleda vatrootpornog spuštenog stropa ovisi o namjeni prostora, a u pravilu je spušten minimalno koliko je moguće od drvene konstrukcije koju štiti te eventualno prati nagib drvenog krovišta ako je na toj situaciji. Pri izradi držati se smjernica i uputa proizvođača. Kvaliteta završne obrade spoja i površine Q2.</t>
  </si>
  <si>
    <r>
      <rPr>
        <b/>
        <sz val="9"/>
        <rFont val="Tahoma"/>
        <family val="2"/>
        <charset val="238"/>
      </rPr>
      <t>2.09 i 3.04</t>
    </r>
    <r>
      <rPr>
        <sz val="9"/>
        <rFont val="Tahoma"/>
        <family val="2"/>
        <charset val="238"/>
      </rPr>
      <t xml:space="preserve"> Tehnička prostorija</t>
    </r>
  </si>
  <si>
    <t>NAPOMENA: Protupožarni spušteni strop stavlja se u svim prostorijama u potkrovlju koji se koriste. U nekim prostorijama (npr. 1.13 Polivalentna dvorana i 1.15 Komunikacija) uz spomenuti spušteni strop požarnih karakteristika postavlja se završni spušteni strop koji nije dio ove troškovničke stavke ali je potrebno predvidjeti ojačanje potkonstrukcije zbog nosivosti.</t>
  </si>
  <si>
    <r>
      <rPr>
        <b/>
        <sz val="9"/>
        <rFont val="Tahoma"/>
        <family val="2"/>
        <charset val="238"/>
      </rPr>
      <t xml:space="preserve">1.13 </t>
    </r>
    <r>
      <rPr>
        <sz val="9"/>
        <rFont val="Tahoma"/>
        <family val="2"/>
        <charset val="238"/>
      </rPr>
      <t>Polivalentna dvorana</t>
    </r>
  </si>
  <si>
    <r>
      <rPr>
        <b/>
        <sz val="9"/>
        <rFont val="Tahoma"/>
        <family val="2"/>
        <charset val="238"/>
      </rPr>
      <t xml:space="preserve">1.15 </t>
    </r>
    <r>
      <rPr>
        <sz val="9"/>
        <rFont val="Tahoma"/>
        <family val="2"/>
        <charset val="238"/>
      </rPr>
      <t>Komunikacija</t>
    </r>
  </si>
  <si>
    <r>
      <rPr>
        <b/>
        <sz val="9"/>
        <rFont val="Tahoma"/>
        <family val="2"/>
        <charset val="238"/>
      </rPr>
      <t xml:space="preserve">2.23 </t>
    </r>
    <r>
      <rPr>
        <sz val="9"/>
        <rFont val="Tahoma"/>
        <family val="2"/>
        <charset val="238"/>
      </rPr>
      <t>Klima komora</t>
    </r>
  </si>
  <si>
    <r>
      <rPr>
        <b/>
        <sz val="9"/>
        <rFont val="Tahoma"/>
        <family val="2"/>
        <charset val="238"/>
      </rPr>
      <t xml:space="preserve">2.24 </t>
    </r>
    <r>
      <rPr>
        <sz val="9"/>
        <rFont val="Tahoma"/>
        <family val="2"/>
        <charset val="238"/>
      </rPr>
      <t>Tehnička prostorija</t>
    </r>
  </si>
  <si>
    <r>
      <rPr>
        <b/>
        <sz val="9"/>
        <rFont val="Tahoma"/>
        <family val="2"/>
        <charset val="238"/>
      </rPr>
      <t>2.25</t>
    </r>
    <r>
      <rPr>
        <sz val="9"/>
        <rFont val="Tahoma"/>
        <family val="2"/>
        <charset val="238"/>
      </rPr>
      <t xml:space="preserve"> Tehnička prostorija</t>
    </r>
  </si>
  <si>
    <r>
      <rPr>
        <b/>
        <sz val="9"/>
        <rFont val="Tahoma"/>
        <family val="2"/>
        <charset val="238"/>
      </rPr>
      <t>2.12, 2.13, 2.14, 2.15, 2.16, 2.17, 2.18, 2.19, 2.20 i 2.21</t>
    </r>
    <r>
      <rPr>
        <sz val="9"/>
        <rFont val="Tahoma"/>
        <family val="2"/>
        <charset val="238"/>
      </rPr>
      <t xml:space="preserve"> Preparatorski odjel</t>
    </r>
  </si>
  <si>
    <r>
      <rPr>
        <b/>
        <sz val="9"/>
        <rFont val="Tahoma"/>
        <family val="2"/>
        <charset val="238"/>
      </rPr>
      <t xml:space="preserve">3.05 </t>
    </r>
    <r>
      <rPr>
        <sz val="9"/>
        <rFont val="Tahoma"/>
        <family val="2"/>
        <charset val="238"/>
      </rPr>
      <t>Depo</t>
    </r>
  </si>
  <si>
    <r>
      <rPr>
        <b/>
        <sz val="9"/>
        <rFont val="Tahoma"/>
        <family val="2"/>
        <charset val="238"/>
      </rPr>
      <t xml:space="preserve">3.08 i 3.09 </t>
    </r>
    <r>
      <rPr>
        <sz val="9"/>
        <rFont val="Tahoma"/>
        <family val="2"/>
        <charset val="238"/>
      </rPr>
      <t>Klima komora</t>
    </r>
  </si>
  <si>
    <r>
      <rPr>
        <b/>
        <sz val="9"/>
        <rFont val="Tahoma"/>
        <family val="2"/>
        <charset val="238"/>
      </rPr>
      <t>S5</t>
    </r>
    <r>
      <rPr>
        <sz val="9"/>
        <rFont val="Tahoma"/>
        <family val="2"/>
        <charset val="238"/>
      </rPr>
      <t xml:space="preserve"> Stubište</t>
    </r>
  </si>
  <si>
    <r>
      <rPr>
        <b/>
        <sz val="9"/>
        <rFont val="Tahoma"/>
        <family val="2"/>
        <charset val="238"/>
      </rPr>
      <t xml:space="preserve">S3 </t>
    </r>
    <r>
      <rPr>
        <sz val="9"/>
        <rFont val="Tahoma"/>
        <family val="2"/>
        <charset val="238"/>
      </rPr>
      <t>Stubište</t>
    </r>
  </si>
  <si>
    <t>NAPOMENA: Protupožarni spušteni strop stavlja se u svim prostorijama ispod neiskorištenog prostora u potkrovlju. U nekim prostorijama uz spomenuti spušteni strop požarnih karakteristika postavlja se završni spušteni strop koji nije dio ove troškovničke stavke ali je potrebno predvidjeti ojačanje potkonstrukcije zbog nosivosti.</t>
  </si>
  <si>
    <r>
      <rPr>
        <b/>
        <sz val="9"/>
        <rFont val="Tahoma"/>
        <family val="2"/>
        <charset val="238"/>
      </rPr>
      <t>1.07, 1.08 i 1.09</t>
    </r>
    <r>
      <rPr>
        <sz val="9"/>
        <rFont val="Tahoma"/>
        <family val="2"/>
        <charset val="238"/>
      </rPr>
      <t xml:space="preserve"> Izložbena dvorana</t>
    </r>
  </si>
  <si>
    <r>
      <rPr>
        <b/>
        <sz val="9"/>
        <rFont val="Tahoma"/>
        <family val="2"/>
        <charset val="238"/>
      </rPr>
      <t>1.14</t>
    </r>
    <r>
      <rPr>
        <sz val="9"/>
        <rFont val="Tahoma"/>
        <family val="2"/>
        <charset val="238"/>
      </rPr>
      <t xml:space="preserve"> Komunikacija</t>
    </r>
  </si>
  <si>
    <r>
      <rPr>
        <b/>
        <sz val="9"/>
        <rFont val="Tahoma"/>
        <family val="2"/>
        <charset val="238"/>
      </rPr>
      <t>2.03, 2.04, 2.05, 2.06, 2.07 i 2.08</t>
    </r>
    <r>
      <rPr>
        <sz val="9"/>
        <rFont val="Tahoma"/>
        <family val="2"/>
        <charset val="238"/>
      </rPr>
      <t xml:space="preserve"> Uredski prostori</t>
    </r>
  </si>
  <si>
    <r>
      <rPr>
        <b/>
        <sz val="9"/>
        <rFont val="Tahoma"/>
        <family val="2"/>
        <charset val="238"/>
      </rPr>
      <t xml:space="preserve">S-2.1 </t>
    </r>
    <r>
      <rPr>
        <sz val="9"/>
        <rFont val="Tahoma"/>
        <family val="2"/>
        <charset val="238"/>
      </rPr>
      <t>Sanitarije</t>
    </r>
  </si>
  <si>
    <r>
      <rPr>
        <b/>
        <sz val="9"/>
        <rFont val="Tahoma"/>
        <family val="2"/>
        <charset val="238"/>
      </rPr>
      <t>3.01 i 3.02</t>
    </r>
    <r>
      <rPr>
        <sz val="9"/>
        <rFont val="Tahoma"/>
        <family val="2"/>
        <charset val="238"/>
      </rPr>
      <t xml:space="preserve"> Uredski prostor</t>
    </r>
  </si>
  <si>
    <r>
      <rPr>
        <b/>
        <sz val="9"/>
        <rFont val="Tahoma"/>
        <family val="2"/>
        <charset val="238"/>
      </rPr>
      <t>3.07</t>
    </r>
    <r>
      <rPr>
        <sz val="9"/>
        <rFont val="Tahoma"/>
        <family val="2"/>
        <charset val="238"/>
      </rPr>
      <t xml:space="preserve"> Komunikacija</t>
    </r>
  </si>
  <si>
    <t>NAPOMENA: Na izveden protupožarni strop u 0.01 Ulaznom prostoru postavlja se običan spušteni strop koji nije predmet ove troškovničke stavke.</t>
  </si>
  <si>
    <r>
      <rPr>
        <b/>
        <sz val="9"/>
        <rFont val="Tahoma"/>
        <family val="2"/>
        <charset val="238"/>
      </rPr>
      <t xml:space="preserve">0.01 </t>
    </r>
    <r>
      <rPr>
        <sz val="9"/>
        <rFont val="Tahoma"/>
        <family val="2"/>
        <charset val="238"/>
      </rPr>
      <t>Ulazni prostor</t>
    </r>
  </si>
  <si>
    <t>Dobava i montaža revizijskog otvora u spuštenom stropu za potrebe servisiranja instalacijskih uređaja i drugih elemenata smještenih unutar spuštenog stropa.</t>
  </si>
  <si>
    <t>100x24 cm</t>
  </si>
  <si>
    <t>130x70 cm</t>
  </si>
  <si>
    <r>
      <t xml:space="preserve">Dobava materijala za izradu pregradnog zida </t>
    </r>
    <r>
      <rPr>
        <b/>
        <sz val="9"/>
        <rFont val="Tahoma"/>
        <family val="2"/>
        <charset val="238"/>
      </rPr>
      <t>1.18</t>
    </r>
    <r>
      <rPr>
        <sz val="9"/>
        <rFont val="Tahoma"/>
        <family val="2"/>
        <charset val="238"/>
      </rPr>
      <t xml:space="preserve"> Studio - </t>
    </r>
    <r>
      <rPr>
        <b/>
        <sz val="9"/>
        <rFont val="Tahoma"/>
        <family val="2"/>
        <charset val="238"/>
      </rPr>
      <t>1.19</t>
    </r>
    <r>
      <rPr>
        <sz val="9"/>
        <rFont val="Tahoma"/>
        <family val="2"/>
        <charset val="238"/>
      </rPr>
      <t xml:space="preserve"> Režija.</t>
    </r>
  </si>
  <si>
    <r>
      <t xml:space="preserve">Dobava i montaža obloge zidova prostora </t>
    </r>
    <r>
      <rPr>
        <b/>
        <sz val="9"/>
        <rFont val="Tahoma"/>
        <family val="2"/>
        <charset val="238"/>
      </rPr>
      <t>1.18</t>
    </r>
    <r>
      <rPr>
        <sz val="9"/>
        <rFont val="Tahoma"/>
        <family val="2"/>
        <charset val="238"/>
      </rPr>
      <t xml:space="preserve"> Studio i </t>
    </r>
    <r>
      <rPr>
        <b/>
        <sz val="9"/>
        <rFont val="Tahoma"/>
        <family val="2"/>
        <charset val="238"/>
      </rPr>
      <t>1.19</t>
    </r>
    <r>
      <rPr>
        <sz val="9"/>
        <rFont val="Tahoma"/>
        <family val="2"/>
        <charset val="238"/>
      </rPr>
      <t xml:space="preserve"> Režija.</t>
    </r>
  </si>
  <si>
    <r>
      <t xml:space="preserve">Dobava i montaža spuštenog stropa </t>
    </r>
    <r>
      <rPr>
        <b/>
        <sz val="9"/>
        <rFont val="Tahoma"/>
        <family val="2"/>
        <charset val="238"/>
      </rPr>
      <t>1.18</t>
    </r>
    <r>
      <rPr>
        <sz val="9"/>
        <rFont val="Tahoma"/>
        <family val="2"/>
        <charset val="238"/>
      </rPr>
      <t xml:space="preserve"> Studia i </t>
    </r>
    <r>
      <rPr>
        <b/>
        <sz val="9"/>
        <rFont val="Tahoma"/>
        <family val="2"/>
        <charset val="238"/>
      </rPr>
      <t>1.19</t>
    </r>
    <r>
      <rPr>
        <sz val="9"/>
        <rFont val="Tahoma"/>
        <family val="2"/>
        <charset val="238"/>
      </rPr>
      <t xml:space="preserve"> Režije.</t>
    </r>
  </si>
  <si>
    <t>Sve elemente koji se zamjenjuju izraditi od ariša, obratiti pozornost na profilaciju, svi elementi na odgovarajući način završno obrađeni - 2x temeljni premaz +  završni premaz lakom.</t>
  </si>
  <si>
    <r>
      <rPr>
        <b/>
        <sz val="9"/>
        <rFont val="Tahoma"/>
        <family val="2"/>
        <charset val="238"/>
      </rPr>
      <t>Vanjska stolarija 1</t>
    </r>
    <r>
      <rPr>
        <sz val="9"/>
        <rFont val="Tahoma"/>
        <family val="2"/>
        <charset val="238"/>
      </rPr>
      <t xml:space="preserve"> REST. - 260x362cm</t>
    </r>
  </si>
  <si>
    <r>
      <rPr>
        <b/>
        <sz val="9"/>
        <rFont val="Tahoma"/>
        <family val="2"/>
        <charset val="238"/>
      </rPr>
      <t xml:space="preserve">Vanjska stolarija 2 </t>
    </r>
    <r>
      <rPr>
        <sz val="9"/>
        <rFont val="Tahoma"/>
        <family val="2"/>
        <charset val="238"/>
      </rPr>
      <t xml:space="preserve">- HRN EN 179 - 180x240+95cm                               </t>
    </r>
  </si>
  <si>
    <r>
      <rPr>
        <b/>
        <sz val="9"/>
        <rFont val="Tahoma"/>
        <family val="2"/>
        <charset val="238"/>
      </rPr>
      <t>Vanjska stolarija 3</t>
    </r>
    <r>
      <rPr>
        <sz val="9"/>
        <rFont val="Tahoma"/>
        <family val="2"/>
        <charset val="238"/>
      </rPr>
      <t xml:space="preserve"> - 180x240+140m                               </t>
    </r>
  </si>
  <si>
    <r>
      <rPr>
        <b/>
        <sz val="9"/>
        <rFont val="Tahoma"/>
        <family val="2"/>
        <charset val="238"/>
      </rPr>
      <t>Vanjska stolarija 4</t>
    </r>
    <r>
      <rPr>
        <sz val="9"/>
        <rFont val="Tahoma"/>
        <family val="2"/>
        <charset val="238"/>
      </rPr>
      <t xml:space="preserve"> - 180x240+160cm                               </t>
    </r>
  </si>
  <si>
    <r>
      <rPr>
        <b/>
        <sz val="9"/>
        <rFont val="Tahoma"/>
        <family val="2"/>
        <charset val="238"/>
      </rPr>
      <t>Vanjska stolarija 5</t>
    </r>
    <r>
      <rPr>
        <sz val="9"/>
        <rFont val="Tahoma"/>
        <family val="2"/>
        <charset val="238"/>
      </rPr>
      <t xml:space="preserve"> - HRN EN 1125 - 220x195cm                               </t>
    </r>
  </si>
  <si>
    <r>
      <rPr>
        <b/>
        <sz val="9"/>
        <rFont val="Tahoma"/>
        <family val="2"/>
        <charset val="238"/>
      </rPr>
      <t xml:space="preserve">Vanjska stolarija 6 </t>
    </r>
    <r>
      <rPr>
        <sz val="9"/>
        <rFont val="Tahoma"/>
        <family val="2"/>
        <charset val="238"/>
      </rPr>
      <t xml:space="preserve">- 90x265cm                               </t>
    </r>
  </si>
  <si>
    <r>
      <rPr>
        <b/>
        <sz val="9"/>
        <rFont val="Tahoma"/>
        <family val="2"/>
        <charset val="238"/>
      </rPr>
      <t xml:space="preserve">Vanjska stolarija 6 </t>
    </r>
    <r>
      <rPr>
        <sz val="9"/>
        <rFont val="Tahoma"/>
        <family val="2"/>
        <charset val="238"/>
      </rPr>
      <t xml:space="preserve">- HRN EN 179 - 90x265cm                               </t>
    </r>
  </si>
  <si>
    <r>
      <rPr>
        <b/>
        <sz val="9"/>
        <rFont val="Tahoma"/>
        <family val="2"/>
        <charset val="238"/>
      </rPr>
      <t xml:space="preserve">Vanjska stolarija 7 </t>
    </r>
    <r>
      <rPr>
        <sz val="9"/>
        <rFont val="Tahoma"/>
        <family val="2"/>
        <charset val="238"/>
      </rPr>
      <t xml:space="preserve">- 102x328cm                               </t>
    </r>
  </si>
  <si>
    <r>
      <rPr>
        <b/>
        <sz val="9"/>
        <rFont val="Tahoma"/>
        <family val="2"/>
        <charset val="238"/>
      </rPr>
      <t xml:space="preserve">Vanjska stolarija 7 </t>
    </r>
    <r>
      <rPr>
        <sz val="9"/>
        <rFont val="Tahoma"/>
        <family val="2"/>
        <charset val="238"/>
      </rPr>
      <t xml:space="preserve">- 102x316cm                               </t>
    </r>
  </si>
  <si>
    <r>
      <rPr>
        <b/>
        <sz val="9"/>
        <rFont val="Tahoma"/>
        <family val="2"/>
        <charset val="238"/>
      </rPr>
      <t xml:space="preserve">Vanjska stolarija 8 </t>
    </r>
    <r>
      <rPr>
        <sz val="9"/>
        <rFont val="Tahoma"/>
        <family val="2"/>
        <charset val="238"/>
      </rPr>
      <t xml:space="preserve">- 135x321cm                               </t>
    </r>
  </si>
  <si>
    <r>
      <rPr>
        <b/>
        <sz val="9"/>
        <rFont val="Tahoma"/>
        <family val="2"/>
        <charset val="238"/>
      </rPr>
      <t>Vanjska stolarija 9</t>
    </r>
    <r>
      <rPr>
        <sz val="9"/>
        <rFont val="Tahoma"/>
        <family val="2"/>
        <charset val="238"/>
      </rPr>
      <t xml:space="preserve"> - 135x352cm                               </t>
    </r>
  </si>
  <si>
    <r>
      <rPr>
        <b/>
        <sz val="9"/>
        <rFont val="Tahoma"/>
        <family val="2"/>
        <charset val="238"/>
      </rPr>
      <t>Vanjska stolarija 10</t>
    </r>
    <r>
      <rPr>
        <sz val="9"/>
        <rFont val="Tahoma"/>
        <family val="2"/>
        <charset val="238"/>
      </rPr>
      <t xml:space="preserve"> - 180x276cm                               </t>
    </r>
  </si>
  <si>
    <r>
      <rPr>
        <b/>
        <sz val="9"/>
        <rFont val="Tahoma"/>
        <family val="2"/>
        <charset val="238"/>
      </rPr>
      <t xml:space="preserve">Vanjska stolarija 10 </t>
    </r>
    <r>
      <rPr>
        <sz val="9"/>
        <rFont val="Tahoma"/>
        <family val="2"/>
        <charset val="238"/>
      </rPr>
      <t xml:space="preserve">- 180x295cm                               </t>
    </r>
  </si>
  <si>
    <r>
      <rPr>
        <b/>
        <sz val="9"/>
        <rFont val="Tahoma"/>
        <family val="2"/>
        <charset val="238"/>
      </rPr>
      <t xml:space="preserve">Vanjska stolarija 11 </t>
    </r>
    <r>
      <rPr>
        <sz val="9"/>
        <rFont val="Tahoma"/>
        <family val="2"/>
        <charset val="238"/>
      </rPr>
      <t xml:space="preserve">- 103x103cm                               </t>
    </r>
  </si>
  <si>
    <r>
      <rPr>
        <b/>
        <sz val="9"/>
        <rFont val="Tahoma"/>
        <family val="2"/>
        <charset val="238"/>
      </rPr>
      <t>Vanjska stolarija 12</t>
    </r>
    <r>
      <rPr>
        <sz val="9"/>
        <rFont val="Tahoma"/>
        <family val="2"/>
        <charset val="238"/>
      </rPr>
      <t xml:space="preserve"> - 101x172cm                               </t>
    </r>
  </si>
  <si>
    <r>
      <rPr>
        <b/>
        <sz val="9"/>
        <rFont val="Tahoma"/>
        <family val="2"/>
        <charset val="238"/>
      </rPr>
      <t>Vanjska stolarija 12</t>
    </r>
    <r>
      <rPr>
        <sz val="9"/>
        <rFont val="Tahoma"/>
        <family val="2"/>
        <charset val="238"/>
      </rPr>
      <t xml:space="preserve"> - 101x179cm                               </t>
    </r>
  </si>
  <si>
    <r>
      <rPr>
        <b/>
        <sz val="9"/>
        <rFont val="Tahoma"/>
        <family val="2"/>
        <charset val="238"/>
      </rPr>
      <t xml:space="preserve">Vanjska stolarija 12 </t>
    </r>
    <r>
      <rPr>
        <sz val="9"/>
        <rFont val="Tahoma"/>
        <family val="2"/>
        <charset val="238"/>
      </rPr>
      <t xml:space="preserve">- 93x179cm                               </t>
    </r>
  </si>
  <si>
    <r>
      <rPr>
        <b/>
        <sz val="9"/>
        <rFont val="Tahoma"/>
        <family val="2"/>
        <charset val="238"/>
      </rPr>
      <t>Vanjska stolarija 12</t>
    </r>
    <r>
      <rPr>
        <sz val="9"/>
        <rFont val="Tahoma"/>
        <family val="2"/>
        <charset val="238"/>
      </rPr>
      <t xml:space="preserve"> - 104x178cm                               </t>
    </r>
  </si>
  <si>
    <r>
      <rPr>
        <b/>
        <sz val="9"/>
        <rFont val="Tahoma"/>
        <family val="2"/>
        <charset val="238"/>
      </rPr>
      <t xml:space="preserve">Vanjska stolarija 12 </t>
    </r>
    <r>
      <rPr>
        <sz val="9"/>
        <rFont val="Tahoma"/>
        <family val="2"/>
        <charset val="238"/>
      </rPr>
      <t xml:space="preserve">- 111x177cm                               </t>
    </r>
  </si>
  <si>
    <r>
      <rPr>
        <b/>
        <sz val="9"/>
        <rFont val="Tahoma"/>
        <family val="2"/>
        <charset val="238"/>
      </rPr>
      <t>Vanjska stolarija 12</t>
    </r>
    <r>
      <rPr>
        <sz val="9"/>
        <rFont val="Tahoma"/>
        <family val="2"/>
        <charset val="238"/>
      </rPr>
      <t xml:space="preserve"> - 103x177cm                               </t>
    </r>
  </si>
  <si>
    <r>
      <rPr>
        <b/>
        <sz val="9"/>
        <rFont val="Tahoma"/>
        <family val="2"/>
        <charset val="238"/>
      </rPr>
      <t>Vanjska stolarija 13</t>
    </r>
    <r>
      <rPr>
        <sz val="9"/>
        <rFont val="Tahoma"/>
        <family val="2"/>
        <charset val="238"/>
      </rPr>
      <t xml:space="preserve"> - 95x150cm                               </t>
    </r>
  </si>
  <si>
    <r>
      <rPr>
        <b/>
        <sz val="9"/>
        <rFont val="Tahoma"/>
        <family val="2"/>
        <charset val="238"/>
      </rPr>
      <t xml:space="preserve">Vanjska stolarija 14 </t>
    </r>
    <r>
      <rPr>
        <sz val="9"/>
        <rFont val="Tahoma"/>
        <family val="2"/>
        <charset val="238"/>
      </rPr>
      <t xml:space="preserve">- 93x135cm                               </t>
    </r>
  </si>
  <si>
    <r>
      <rPr>
        <b/>
        <sz val="9"/>
        <rFont val="Tahoma"/>
        <family val="2"/>
        <charset val="238"/>
      </rPr>
      <t>Vanjska stolarija 14</t>
    </r>
    <r>
      <rPr>
        <sz val="9"/>
        <rFont val="Tahoma"/>
        <family val="2"/>
        <charset val="238"/>
      </rPr>
      <t xml:space="preserve"> - 101x140cm                               </t>
    </r>
  </si>
  <si>
    <r>
      <rPr>
        <b/>
        <sz val="9"/>
        <rFont val="Tahoma"/>
        <family val="2"/>
        <charset val="238"/>
      </rPr>
      <t>Vanjska stolarija 15</t>
    </r>
    <r>
      <rPr>
        <sz val="9"/>
        <rFont val="Tahoma"/>
        <family val="2"/>
        <charset val="238"/>
      </rPr>
      <t xml:space="preserve"> - 102x165cm                               </t>
    </r>
  </si>
  <si>
    <r>
      <rPr>
        <b/>
        <sz val="9"/>
        <rFont val="Tahoma"/>
        <family val="2"/>
        <charset val="238"/>
      </rPr>
      <t xml:space="preserve">Vanjska stolarija 15 </t>
    </r>
    <r>
      <rPr>
        <sz val="9"/>
        <rFont val="Tahoma"/>
        <family val="2"/>
        <charset val="238"/>
      </rPr>
      <t xml:space="preserve">- 103x162cm                               </t>
    </r>
  </si>
  <si>
    <r>
      <rPr>
        <b/>
        <sz val="9"/>
        <rFont val="Tahoma"/>
        <family val="2"/>
        <charset val="238"/>
      </rPr>
      <t>Vanjska stolarija 15</t>
    </r>
    <r>
      <rPr>
        <sz val="9"/>
        <rFont val="Tahoma"/>
        <family val="2"/>
        <charset val="238"/>
      </rPr>
      <t xml:space="preserve"> - 110x160cm                               </t>
    </r>
  </si>
  <si>
    <r>
      <rPr>
        <b/>
        <sz val="9"/>
        <rFont val="Tahoma"/>
        <family val="2"/>
        <charset val="238"/>
      </rPr>
      <t xml:space="preserve">Vanjska stolarija 15 </t>
    </r>
    <r>
      <rPr>
        <sz val="9"/>
        <rFont val="Tahoma"/>
        <family val="2"/>
        <charset val="238"/>
      </rPr>
      <t xml:space="preserve">- 113x160cm                               </t>
    </r>
  </si>
  <si>
    <r>
      <rPr>
        <b/>
        <sz val="9"/>
        <rFont val="Tahoma"/>
        <family val="2"/>
        <charset val="238"/>
      </rPr>
      <t>Vanjska stolarija 15</t>
    </r>
    <r>
      <rPr>
        <sz val="9"/>
        <rFont val="Tahoma"/>
        <family val="2"/>
        <charset val="238"/>
      </rPr>
      <t xml:space="preserve"> - 105x160cm                               </t>
    </r>
  </si>
  <si>
    <r>
      <rPr>
        <b/>
        <sz val="9"/>
        <rFont val="Tahoma"/>
        <family val="2"/>
        <charset val="238"/>
      </rPr>
      <t xml:space="preserve">Vanjska stolarija 16 </t>
    </r>
    <r>
      <rPr>
        <sz val="9"/>
        <rFont val="Tahoma"/>
        <family val="2"/>
        <charset val="238"/>
      </rPr>
      <t xml:space="preserve">- 112x205cm                               </t>
    </r>
  </si>
  <si>
    <r>
      <rPr>
        <b/>
        <sz val="9"/>
        <rFont val="Tahoma"/>
        <family val="2"/>
        <charset val="238"/>
      </rPr>
      <t>Vanjska stolarija 16</t>
    </r>
    <r>
      <rPr>
        <sz val="9"/>
        <rFont val="Tahoma"/>
        <family val="2"/>
        <charset val="238"/>
      </rPr>
      <t xml:space="preserve"> - 99x205m                               </t>
    </r>
  </si>
  <si>
    <r>
      <rPr>
        <b/>
        <sz val="9"/>
        <rFont val="Tahoma"/>
        <family val="2"/>
        <charset val="238"/>
      </rPr>
      <t>Vanjska stolarija 16</t>
    </r>
    <r>
      <rPr>
        <sz val="9"/>
        <rFont val="Tahoma"/>
        <family val="2"/>
        <charset val="238"/>
      </rPr>
      <t xml:space="preserve"> - 103x204cm                               </t>
    </r>
  </si>
  <si>
    <r>
      <rPr>
        <b/>
        <sz val="9"/>
        <rFont val="Tahoma"/>
        <family val="2"/>
        <charset val="238"/>
      </rPr>
      <t xml:space="preserve">Vanjska stolarija 16 </t>
    </r>
    <r>
      <rPr>
        <sz val="9"/>
        <rFont val="Tahoma"/>
        <family val="2"/>
        <charset val="238"/>
      </rPr>
      <t xml:space="preserve">- 104x202cm                               </t>
    </r>
  </si>
  <si>
    <r>
      <rPr>
        <b/>
        <sz val="9"/>
        <rFont val="Tahoma"/>
        <family val="2"/>
        <charset val="238"/>
      </rPr>
      <t>Vanjska stolarija 16</t>
    </r>
    <r>
      <rPr>
        <sz val="9"/>
        <rFont val="Tahoma"/>
        <family val="2"/>
        <charset val="238"/>
      </rPr>
      <t xml:space="preserve"> - 114x209cm                               </t>
    </r>
  </si>
  <si>
    <r>
      <rPr>
        <b/>
        <sz val="9"/>
        <rFont val="Tahoma"/>
        <family val="2"/>
        <charset val="238"/>
      </rPr>
      <t>Vanjska stolarija 16</t>
    </r>
    <r>
      <rPr>
        <sz val="9"/>
        <rFont val="Tahoma"/>
        <family val="2"/>
        <charset val="238"/>
      </rPr>
      <t xml:space="preserve"> - 127x205cm                               </t>
    </r>
  </si>
  <si>
    <r>
      <rPr>
        <b/>
        <sz val="9"/>
        <rFont val="Tahoma"/>
        <family val="2"/>
        <charset val="238"/>
      </rPr>
      <t>Vanjska stolarija 16</t>
    </r>
    <r>
      <rPr>
        <sz val="9"/>
        <rFont val="Tahoma"/>
        <family val="2"/>
        <charset val="238"/>
      </rPr>
      <t xml:space="preserve"> - 111x202cm                               </t>
    </r>
  </si>
  <si>
    <r>
      <rPr>
        <b/>
        <sz val="9"/>
        <rFont val="Tahoma"/>
        <family val="2"/>
        <charset val="238"/>
      </rPr>
      <t>Vanjska stolarija 16</t>
    </r>
    <r>
      <rPr>
        <sz val="9"/>
        <rFont val="Tahoma"/>
        <family val="2"/>
        <charset val="238"/>
      </rPr>
      <t xml:space="preserve"> - 111x205cm                               </t>
    </r>
  </si>
  <si>
    <r>
      <rPr>
        <b/>
        <sz val="9"/>
        <rFont val="Tahoma"/>
        <family val="2"/>
        <charset val="238"/>
      </rPr>
      <t xml:space="preserve">Vanjska stolarija 17 </t>
    </r>
    <r>
      <rPr>
        <sz val="9"/>
        <rFont val="Tahoma"/>
        <family val="2"/>
        <charset val="238"/>
      </rPr>
      <t xml:space="preserve">- 80x120cm                               </t>
    </r>
  </si>
  <si>
    <r>
      <rPr>
        <b/>
        <sz val="9"/>
        <rFont val="Tahoma"/>
        <family val="2"/>
        <charset val="238"/>
      </rPr>
      <t xml:space="preserve">Unutarnja stolarija 1 </t>
    </r>
    <r>
      <rPr>
        <sz val="9"/>
        <rFont val="Tahoma"/>
        <family val="2"/>
        <charset val="238"/>
      </rPr>
      <t xml:space="preserve">- 80x210cm   </t>
    </r>
  </si>
  <si>
    <r>
      <rPr>
        <b/>
        <sz val="9"/>
        <rFont val="Tahoma"/>
        <family val="2"/>
        <charset val="238"/>
      </rPr>
      <t>Unutarnja stolarija 1</t>
    </r>
    <r>
      <rPr>
        <sz val="9"/>
        <rFont val="Tahoma"/>
        <family val="2"/>
        <charset val="238"/>
      </rPr>
      <t xml:space="preserve"> / AL rešetka za ventiliranje - 80x210cm   </t>
    </r>
  </si>
  <si>
    <r>
      <rPr>
        <b/>
        <sz val="9"/>
        <rFont val="Tahoma"/>
        <family val="2"/>
        <charset val="238"/>
      </rPr>
      <t>Unutarnja stolarija 2</t>
    </r>
    <r>
      <rPr>
        <sz val="9"/>
        <rFont val="Tahoma"/>
        <family val="2"/>
        <charset val="238"/>
      </rPr>
      <t xml:space="preserve"> - 80x210cm   </t>
    </r>
  </si>
  <si>
    <r>
      <rPr>
        <b/>
        <sz val="9"/>
        <rFont val="Tahoma"/>
        <family val="2"/>
        <charset val="238"/>
      </rPr>
      <t xml:space="preserve">Unutarnja stolarija 2 </t>
    </r>
    <r>
      <rPr>
        <sz val="9"/>
        <rFont val="Tahoma"/>
        <family val="2"/>
        <charset val="238"/>
      </rPr>
      <t xml:space="preserve">/ AL rešetka za ventiliranje - 80x210cm   </t>
    </r>
  </si>
  <si>
    <r>
      <rPr>
        <b/>
        <sz val="9"/>
        <rFont val="Tahoma"/>
        <family val="2"/>
        <charset val="238"/>
      </rPr>
      <t>Unutarnja stolarija 2</t>
    </r>
    <r>
      <rPr>
        <sz val="9"/>
        <rFont val="Tahoma"/>
        <family val="2"/>
        <charset val="238"/>
      </rPr>
      <t xml:space="preserve"> - 90x210cm   </t>
    </r>
  </si>
  <si>
    <r>
      <rPr>
        <b/>
        <sz val="9"/>
        <rFont val="Tahoma"/>
        <family val="2"/>
        <charset val="238"/>
      </rPr>
      <t>Unutarnja stolarija 4</t>
    </r>
    <r>
      <rPr>
        <sz val="9"/>
        <rFont val="Tahoma"/>
        <family val="2"/>
        <charset val="238"/>
      </rPr>
      <t xml:space="preserve"> REST. - 120x314cm                               </t>
    </r>
  </si>
  <si>
    <r>
      <rPr>
        <b/>
        <sz val="9"/>
        <rFont val="Tahoma"/>
        <family val="2"/>
        <charset val="238"/>
      </rPr>
      <t>Unutarnja stolarija 5</t>
    </r>
    <r>
      <rPr>
        <sz val="9"/>
        <rFont val="Tahoma"/>
        <family val="2"/>
        <charset val="238"/>
      </rPr>
      <t xml:space="preserve"> - 300x150cm   </t>
    </r>
  </si>
  <si>
    <r>
      <rPr>
        <b/>
        <sz val="9"/>
        <rFont val="Tahoma"/>
        <family val="2"/>
        <charset val="238"/>
      </rPr>
      <t>Unutarnja stolarija 6</t>
    </r>
    <r>
      <rPr>
        <sz val="9"/>
        <rFont val="Tahoma"/>
        <family val="2"/>
        <charset val="238"/>
      </rPr>
      <t xml:space="preserve"> - 145x100cm   </t>
    </r>
  </si>
  <si>
    <r>
      <rPr>
        <b/>
        <sz val="9"/>
        <rFont val="Tahoma"/>
        <family val="2"/>
        <charset val="238"/>
      </rPr>
      <t>Unutarnja stolarija 7</t>
    </r>
    <r>
      <rPr>
        <sz val="9"/>
        <rFont val="Tahoma"/>
        <family val="2"/>
        <charset val="238"/>
      </rPr>
      <t xml:space="preserve"> - 300x100cm   </t>
    </r>
  </si>
  <si>
    <r>
      <rPr>
        <b/>
        <sz val="9"/>
        <rFont val="Tahoma"/>
        <family val="2"/>
        <charset val="238"/>
      </rPr>
      <t>Unutarnja stolarija 8</t>
    </r>
    <r>
      <rPr>
        <sz val="9"/>
        <rFont val="Tahoma"/>
        <family val="2"/>
        <charset val="238"/>
      </rPr>
      <t xml:space="preserve"> - 300x100cm   </t>
    </r>
  </si>
  <si>
    <r>
      <rPr>
        <b/>
        <sz val="9"/>
        <rFont val="Tahoma"/>
        <family val="2"/>
        <charset val="238"/>
      </rPr>
      <t>Unutarnja stolarija 9</t>
    </r>
    <r>
      <rPr>
        <sz val="9"/>
        <rFont val="Tahoma"/>
        <family val="2"/>
        <charset val="238"/>
      </rPr>
      <t xml:space="preserve"> - 220x100cm   </t>
    </r>
  </si>
  <si>
    <r>
      <rPr>
        <b/>
        <sz val="9"/>
        <rFont val="Tahoma"/>
        <family val="2"/>
        <charset val="238"/>
      </rPr>
      <t>Unutarnja stolarija 10</t>
    </r>
    <r>
      <rPr>
        <sz val="9"/>
        <rFont val="Tahoma"/>
        <family val="2"/>
        <charset val="238"/>
      </rPr>
      <t xml:space="preserve"> - 145x90cm   </t>
    </r>
  </si>
  <si>
    <r>
      <rPr>
        <b/>
        <sz val="9"/>
        <rFont val="Tahoma"/>
        <family val="2"/>
        <charset val="238"/>
      </rPr>
      <t>Unutarnja stolarija 11</t>
    </r>
    <r>
      <rPr>
        <sz val="9"/>
        <rFont val="Tahoma"/>
        <family val="2"/>
        <charset val="238"/>
      </rPr>
      <t xml:space="preserve"> - 180x145cm   </t>
    </r>
  </si>
  <si>
    <t>Restauracija dvokrilnih ostakljenih vrata s fiksnom staklenom stijenom iznad u luku na prvom katu Providurove palače.</t>
  </si>
  <si>
    <r>
      <rPr>
        <b/>
        <sz val="9"/>
        <rFont val="Tahoma"/>
        <family val="2"/>
        <charset val="238"/>
      </rPr>
      <t>Unutarnja stolarija 12</t>
    </r>
    <r>
      <rPr>
        <sz val="9"/>
        <rFont val="Tahoma"/>
        <family val="2"/>
        <charset val="238"/>
      </rPr>
      <t xml:space="preserve"> REST. - 120x314cm                               </t>
    </r>
  </si>
  <si>
    <r>
      <rPr>
        <b/>
        <sz val="9"/>
        <rFont val="Tahoma"/>
        <family val="2"/>
        <charset val="238"/>
      </rPr>
      <t>Unutarnja stolarija 13</t>
    </r>
    <r>
      <rPr>
        <sz val="9"/>
        <rFont val="Tahoma"/>
        <family val="2"/>
        <charset val="238"/>
      </rPr>
      <t xml:space="preserve"> REST. - 103x205cm                               </t>
    </r>
  </si>
  <si>
    <r>
      <rPr>
        <b/>
        <sz val="9"/>
        <rFont val="Tahoma"/>
        <family val="2"/>
        <charset val="238"/>
      </rPr>
      <t xml:space="preserve">Unutarnja stolarija 14 </t>
    </r>
    <r>
      <rPr>
        <sz val="9"/>
        <rFont val="Tahoma"/>
        <family val="2"/>
        <charset val="238"/>
      </rPr>
      <t>- 135x100</t>
    </r>
  </si>
  <si>
    <r>
      <rPr>
        <b/>
        <sz val="9"/>
        <rFont val="Tahoma"/>
        <family val="2"/>
        <charset val="238"/>
      </rPr>
      <t>Vanjska bravarija 1</t>
    </r>
    <r>
      <rPr>
        <sz val="9"/>
        <rFont val="Tahoma"/>
        <family val="2"/>
        <charset val="238"/>
      </rPr>
      <t xml:space="preserve"> - HRN EN 1125 - 90x210cm   </t>
    </r>
  </si>
  <si>
    <r>
      <rPr>
        <b/>
        <sz val="9"/>
        <rFont val="Tahoma"/>
        <family val="2"/>
        <charset val="238"/>
      </rPr>
      <t>Vanjska bravarija 2</t>
    </r>
    <r>
      <rPr>
        <sz val="9"/>
        <rFont val="Tahoma"/>
        <family val="2"/>
        <charset val="238"/>
      </rPr>
      <t xml:space="preserve"> - HRN EN 1125 - 100x250cm   </t>
    </r>
  </si>
  <si>
    <r>
      <rPr>
        <b/>
        <sz val="9"/>
        <rFont val="Tahoma"/>
        <family val="2"/>
        <charset val="238"/>
      </rPr>
      <t>Vanjska bravarija 5</t>
    </r>
    <r>
      <rPr>
        <sz val="9"/>
        <rFont val="Tahoma"/>
        <family val="2"/>
        <charset val="238"/>
      </rPr>
      <t xml:space="preserve"> - 200x235cm   </t>
    </r>
  </si>
  <si>
    <r>
      <rPr>
        <b/>
        <sz val="9"/>
        <rFont val="Tahoma"/>
        <family val="2"/>
        <charset val="238"/>
      </rPr>
      <t>Vanjska bravarija 6</t>
    </r>
    <r>
      <rPr>
        <sz val="9"/>
        <rFont val="Tahoma"/>
        <family val="2"/>
        <charset val="238"/>
      </rPr>
      <t xml:space="preserve"> - HRN EN 1125 - 160x235cm   </t>
    </r>
  </si>
  <si>
    <r>
      <rPr>
        <b/>
        <sz val="9"/>
        <rFont val="Tahoma"/>
        <family val="2"/>
        <charset val="238"/>
      </rPr>
      <t>Vanjska bravarija 7</t>
    </r>
    <r>
      <rPr>
        <sz val="9"/>
        <rFont val="Tahoma"/>
        <family val="2"/>
        <charset val="238"/>
      </rPr>
      <t xml:space="preserve"> - 1050x440cm   </t>
    </r>
  </si>
  <si>
    <r>
      <rPr>
        <b/>
        <sz val="9"/>
        <rFont val="Tahoma"/>
        <family val="2"/>
        <charset val="238"/>
      </rPr>
      <t>Vanjska bravarija 8</t>
    </r>
    <r>
      <rPr>
        <sz val="9"/>
        <rFont val="Tahoma"/>
        <family val="2"/>
        <charset val="238"/>
      </rPr>
      <t xml:space="preserve"> - 115x235cm   </t>
    </r>
  </si>
  <si>
    <r>
      <rPr>
        <b/>
        <sz val="9"/>
        <rFont val="Tahoma"/>
        <family val="2"/>
        <charset val="238"/>
      </rPr>
      <t>Vanjska bravarija 9</t>
    </r>
    <r>
      <rPr>
        <sz val="9"/>
        <rFont val="Tahoma"/>
        <family val="2"/>
        <charset val="238"/>
      </rPr>
      <t xml:space="preserve"> - Automatska klizna vrata - 225x250cm   </t>
    </r>
  </si>
  <si>
    <r>
      <rPr>
        <b/>
        <sz val="9"/>
        <rFont val="Tahoma"/>
        <family val="2"/>
        <charset val="238"/>
      </rPr>
      <t>Vanjska bravarija 10</t>
    </r>
    <r>
      <rPr>
        <sz val="9"/>
        <rFont val="Tahoma"/>
        <family val="2"/>
        <charset val="238"/>
      </rPr>
      <t xml:space="preserve"> - HRN EN 1125 - 100x255cm   </t>
    </r>
  </si>
  <si>
    <r>
      <rPr>
        <b/>
        <sz val="9"/>
        <rFont val="Tahoma"/>
        <family val="2"/>
        <charset val="238"/>
      </rPr>
      <t>Vanjska bravarija 11</t>
    </r>
    <r>
      <rPr>
        <sz val="9"/>
        <rFont val="Tahoma"/>
        <family val="2"/>
        <charset val="238"/>
      </rPr>
      <t xml:space="preserve"> - 160x210cm   </t>
    </r>
  </si>
  <si>
    <r>
      <rPr>
        <b/>
        <sz val="9"/>
        <rFont val="Tahoma"/>
        <family val="2"/>
        <charset val="238"/>
      </rPr>
      <t>Unutarnja bravarija 1</t>
    </r>
    <r>
      <rPr>
        <sz val="9"/>
        <rFont val="Tahoma"/>
        <family val="2"/>
        <charset val="238"/>
      </rPr>
      <t xml:space="preserve"> - 90x210cm   </t>
    </r>
  </si>
  <si>
    <r>
      <rPr>
        <b/>
        <sz val="9"/>
        <rFont val="Tahoma"/>
        <family val="2"/>
        <charset val="238"/>
      </rPr>
      <t>Unutarnja bravarija 1</t>
    </r>
    <r>
      <rPr>
        <sz val="9"/>
        <rFont val="Tahoma"/>
        <family val="2"/>
        <charset val="238"/>
      </rPr>
      <t xml:space="preserve"> - HRN EN 1125 / HRN EN 179 - 90x210cm   </t>
    </r>
  </si>
  <si>
    <r>
      <rPr>
        <b/>
        <sz val="9"/>
        <rFont val="Tahoma"/>
        <family val="2"/>
        <charset val="238"/>
      </rPr>
      <t>Unutarnja bravarija 1</t>
    </r>
    <r>
      <rPr>
        <sz val="9"/>
        <rFont val="Tahoma"/>
        <family val="2"/>
        <charset val="238"/>
      </rPr>
      <t xml:space="preserve"> - 100x210cm   </t>
    </r>
  </si>
  <si>
    <r>
      <rPr>
        <b/>
        <sz val="9"/>
        <rFont val="Tahoma"/>
        <family val="2"/>
        <charset val="238"/>
      </rPr>
      <t>Unutarnja bravarija 2</t>
    </r>
    <r>
      <rPr>
        <sz val="9"/>
        <rFont val="Tahoma"/>
        <family val="2"/>
        <charset val="238"/>
      </rPr>
      <t xml:space="preserve"> - 90x210</t>
    </r>
  </si>
  <si>
    <r>
      <rPr>
        <b/>
        <sz val="9"/>
        <rFont val="Tahoma"/>
        <family val="2"/>
        <charset val="238"/>
      </rPr>
      <t xml:space="preserve">Unutarnja bravarija 9 </t>
    </r>
    <r>
      <rPr>
        <sz val="9"/>
        <rFont val="Tahoma"/>
        <family val="2"/>
        <charset val="238"/>
      </rPr>
      <t xml:space="preserve">- 117x175cm   </t>
    </r>
  </si>
  <si>
    <r>
      <rPr>
        <b/>
        <sz val="9"/>
        <rFont val="Tahoma"/>
        <family val="2"/>
        <charset val="238"/>
      </rPr>
      <t>Unutarnja bravarija 10</t>
    </r>
    <r>
      <rPr>
        <sz val="9"/>
        <rFont val="Tahoma"/>
        <family val="2"/>
        <charset val="238"/>
      </rPr>
      <t xml:space="preserve"> - 112x200cm   </t>
    </r>
  </si>
  <si>
    <r>
      <rPr>
        <b/>
        <sz val="9"/>
        <rFont val="Tahoma"/>
        <family val="2"/>
        <charset val="238"/>
      </rPr>
      <t>Unutarnja bravarija 11</t>
    </r>
    <r>
      <rPr>
        <sz val="9"/>
        <rFont val="Tahoma"/>
        <family val="2"/>
        <charset val="238"/>
      </rPr>
      <t xml:space="preserve"> - EI2 60-C-Sm / HRN EN 1125 - 100x210cm   </t>
    </r>
  </si>
  <si>
    <r>
      <rPr>
        <b/>
        <sz val="9"/>
        <rFont val="Tahoma"/>
        <family val="2"/>
        <charset val="238"/>
      </rPr>
      <t>Unutarnja bravarija 12</t>
    </r>
    <r>
      <rPr>
        <sz val="9"/>
        <rFont val="Tahoma"/>
        <family val="2"/>
        <charset val="238"/>
      </rPr>
      <t xml:space="preserve"> - EI2 60-C-Sm - 105x205cm   </t>
    </r>
  </si>
  <si>
    <r>
      <rPr>
        <b/>
        <sz val="9"/>
        <rFont val="Tahoma"/>
        <family val="2"/>
        <charset val="238"/>
      </rPr>
      <t>Unutarnja bravarija 13</t>
    </r>
    <r>
      <rPr>
        <sz val="9"/>
        <rFont val="Tahoma"/>
        <family val="2"/>
        <charset val="238"/>
      </rPr>
      <t xml:space="preserve"> - EI2 60-C - 110x210cm   </t>
    </r>
  </si>
  <si>
    <r>
      <rPr>
        <b/>
        <sz val="9"/>
        <rFont val="Tahoma"/>
        <family val="2"/>
        <charset val="238"/>
      </rPr>
      <t>Unutarnja bravarija 14</t>
    </r>
    <r>
      <rPr>
        <sz val="9"/>
        <rFont val="Tahoma"/>
        <family val="2"/>
        <charset val="238"/>
      </rPr>
      <t xml:space="preserve"> - EI2 60-C / HRN EN 179 - 100x210cm   </t>
    </r>
  </si>
  <si>
    <t>Stijena se sastoji od jednog zaokretnog (staklenog) krila koje se može otvarati u slučaju servisiranja i pranja. Stijena je uvijek u zatvorenom položaju.</t>
  </si>
  <si>
    <r>
      <rPr>
        <b/>
        <sz val="9"/>
        <rFont val="Tahoma"/>
        <family val="2"/>
        <charset val="238"/>
      </rPr>
      <t>Unutarnja bravarija 15</t>
    </r>
    <r>
      <rPr>
        <sz val="9"/>
        <rFont val="Tahoma"/>
        <family val="2"/>
        <charset val="238"/>
      </rPr>
      <t xml:space="preserve"> - EI 60  - 167x245cm   </t>
    </r>
  </si>
  <si>
    <r>
      <rPr>
        <b/>
        <sz val="9"/>
        <rFont val="Tahoma"/>
        <family val="2"/>
        <charset val="238"/>
      </rPr>
      <t>Unutarnja bravarija 16</t>
    </r>
    <r>
      <rPr>
        <sz val="9"/>
        <rFont val="Tahoma"/>
        <family val="2"/>
        <charset val="238"/>
      </rPr>
      <t xml:space="preserve"> - EI 60  - 118x200cm   </t>
    </r>
  </si>
  <si>
    <r>
      <rPr>
        <b/>
        <sz val="9"/>
        <rFont val="Tahoma"/>
        <family val="2"/>
        <charset val="238"/>
      </rPr>
      <t>Unutarnja bravarija 16</t>
    </r>
    <r>
      <rPr>
        <sz val="9"/>
        <rFont val="Tahoma"/>
        <family val="2"/>
        <charset val="238"/>
      </rPr>
      <t xml:space="preserve"> - EI 60  - 125x180cm   </t>
    </r>
  </si>
  <si>
    <r>
      <rPr>
        <b/>
        <sz val="9"/>
        <rFont val="Tahoma"/>
        <family val="2"/>
        <charset val="238"/>
      </rPr>
      <t>Unutarnja bravarija 16</t>
    </r>
    <r>
      <rPr>
        <sz val="9"/>
        <rFont val="Tahoma"/>
        <family val="2"/>
        <charset val="238"/>
      </rPr>
      <t xml:space="preserve"> - EI 60  - 130x192cm   </t>
    </r>
  </si>
  <si>
    <r>
      <rPr>
        <b/>
        <sz val="9"/>
        <rFont val="Tahoma"/>
        <family val="2"/>
        <charset val="238"/>
      </rPr>
      <t>Unutarnja bravarija 16</t>
    </r>
    <r>
      <rPr>
        <sz val="9"/>
        <rFont val="Tahoma"/>
        <family val="2"/>
        <charset val="238"/>
      </rPr>
      <t xml:space="preserve"> - EI 60  - 133x198cm   </t>
    </r>
  </si>
  <si>
    <r>
      <rPr>
        <b/>
        <sz val="9"/>
        <rFont val="Tahoma"/>
        <family val="2"/>
        <charset val="238"/>
      </rPr>
      <t>Unutarnja bravarija 17</t>
    </r>
    <r>
      <rPr>
        <sz val="9"/>
        <rFont val="Tahoma"/>
        <family val="2"/>
        <charset val="238"/>
      </rPr>
      <t xml:space="preserve"> - EI 60  - 130x154cm   </t>
    </r>
  </si>
  <si>
    <t xml:space="preserve">Stijena se sastoji od jednog fiksnog (staklenog) polja s čeličnim profilima. Vidljiva širina doprozornika 40 mm, ugradbene dubine 60 mm. </t>
  </si>
  <si>
    <r>
      <rPr>
        <b/>
        <sz val="9"/>
        <rFont val="Tahoma"/>
        <family val="2"/>
        <charset val="238"/>
      </rPr>
      <t>Unutarnja bravarija 18</t>
    </r>
    <r>
      <rPr>
        <sz val="9"/>
        <rFont val="Tahoma"/>
        <family val="2"/>
        <charset val="238"/>
      </rPr>
      <t xml:space="preserve"> - EI 60 - 96x132cm   </t>
    </r>
  </si>
  <si>
    <r>
      <rPr>
        <b/>
        <sz val="9"/>
        <rFont val="Tahoma"/>
        <family val="2"/>
        <charset val="238"/>
      </rPr>
      <t>Unutarnja bravarija 18</t>
    </r>
    <r>
      <rPr>
        <sz val="9"/>
        <rFont val="Tahoma"/>
        <family val="2"/>
        <charset val="238"/>
      </rPr>
      <t xml:space="preserve"> - EI 60 - 96x194cm   </t>
    </r>
  </si>
  <si>
    <r>
      <rPr>
        <b/>
        <sz val="9"/>
        <rFont val="Tahoma"/>
        <family val="2"/>
        <charset val="238"/>
      </rPr>
      <t>Unutarnja bravarija 19</t>
    </r>
    <r>
      <rPr>
        <sz val="9"/>
        <rFont val="Tahoma"/>
        <family val="2"/>
        <charset val="238"/>
      </rPr>
      <t xml:space="preserve"> - 111x177cm   </t>
    </r>
  </si>
  <si>
    <t>Oblogu čine poloče od bojanog lima d=10mm koji se imbus vijcima sa upuštenom glavom fiksiraju za potkonstrukciju, prema shemi.</t>
  </si>
  <si>
    <r>
      <rPr>
        <b/>
        <sz val="9"/>
        <rFont val="Tahoma"/>
        <family val="2"/>
        <charset val="238"/>
      </rPr>
      <t>Unutarnja bravarija 20</t>
    </r>
    <r>
      <rPr>
        <sz val="9"/>
        <rFont val="Tahoma"/>
        <family val="2"/>
        <charset val="238"/>
      </rPr>
      <t xml:space="preserve"> - 185x210cm   </t>
    </r>
  </si>
  <si>
    <r>
      <rPr>
        <b/>
        <sz val="9"/>
        <rFont val="Tahoma"/>
        <family val="2"/>
        <charset val="238"/>
      </rPr>
      <t>Unutarnja bravarija 21</t>
    </r>
    <r>
      <rPr>
        <sz val="9"/>
        <rFont val="Tahoma"/>
        <family val="2"/>
        <charset val="238"/>
      </rPr>
      <t xml:space="preserve"> - 125x210cm   </t>
    </r>
  </si>
  <si>
    <r>
      <rPr>
        <b/>
        <sz val="9"/>
        <rFont val="Tahoma"/>
        <family val="2"/>
        <charset val="238"/>
      </rPr>
      <t>Unutarnja bravarija 21</t>
    </r>
    <r>
      <rPr>
        <sz val="9"/>
        <rFont val="Tahoma"/>
        <family val="2"/>
        <charset val="238"/>
      </rPr>
      <t xml:space="preserve"> - 112x210cm   </t>
    </r>
  </si>
  <si>
    <r>
      <rPr>
        <b/>
        <sz val="9"/>
        <rFont val="Tahoma"/>
        <family val="2"/>
        <charset val="238"/>
      </rPr>
      <t>Unutarnja bravarija 21</t>
    </r>
    <r>
      <rPr>
        <sz val="9"/>
        <rFont val="Tahoma"/>
        <family val="2"/>
        <charset val="238"/>
      </rPr>
      <t xml:space="preserve"> - 131x210cm   </t>
    </r>
  </si>
  <si>
    <t>Dobava i montaža unutarnje obloge kao završnog sloj zida i stropa    
1.13 Polivalentne dvorane.</t>
  </si>
  <si>
    <r>
      <rPr>
        <b/>
        <sz val="9"/>
        <rFont val="Tahoma"/>
        <family val="2"/>
        <charset val="238"/>
      </rPr>
      <t>1.13</t>
    </r>
    <r>
      <rPr>
        <sz val="9"/>
        <rFont val="Tahoma"/>
        <family val="2"/>
        <charset val="238"/>
      </rPr>
      <t xml:space="preserve"> Polivalentna dvorana - zidovi</t>
    </r>
  </si>
  <si>
    <r>
      <rPr>
        <b/>
        <sz val="9"/>
        <rFont val="Tahoma"/>
        <family val="2"/>
        <charset val="238"/>
      </rPr>
      <t>1.13</t>
    </r>
    <r>
      <rPr>
        <sz val="9"/>
        <rFont val="Tahoma"/>
        <family val="2"/>
        <charset val="238"/>
      </rPr>
      <t xml:space="preserve"> Polivalentna dvorana - strop</t>
    </r>
  </si>
  <si>
    <r>
      <t xml:space="preserve">Dobava, izrada i montaža čeličnog lima podgleda pješačkih i prilaznih mostova </t>
    </r>
    <r>
      <rPr>
        <b/>
        <sz val="9"/>
        <rFont val="Tahoma"/>
        <family val="2"/>
        <charset val="238"/>
      </rPr>
      <t>MOST 1</t>
    </r>
    <r>
      <rPr>
        <sz val="9"/>
        <rFont val="Tahoma"/>
        <family val="2"/>
        <charset val="238"/>
      </rPr>
      <t xml:space="preserve">, </t>
    </r>
    <r>
      <rPr>
        <b/>
        <sz val="9"/>
        <rFont val="Tahoma"/>
        <family val="2"/>
        <charset val="238"/>
      </rPr>
      <t>MOST 2</t>
    </r>
    <r>
      <rPr>
        <sz val="9"/>
        <rFont val="Tahoma"/>
        <family val="2"/>
        <charset val="238"/>
      </rPr>
      <t xml:space="preserve"> i </t>
    </r>
    <r>
      <rPr>
        <b/>
        <sz val="9"/>
        <rFont val="Tahoma"/>
        <family val="2"/>
        <charset val="238"/>
      </rPr>
      <t>MOST 3.</t>
    </r>
  </si>
  <si>
    <r>
      <t xml:space="preserve">Dobava, izrada i montaža čeličnog lima podgleda prilaznog mosta </t>
    </r>
    <r>
      <rPr>
        <b/>
        <sz val="9"/>
        <rFont val="Tahoma"/>
        <family val="2"/>
        <charset val="238"/>
      </rPr>
      <t>MOST 4</t>
    </r>
    <r>
      <rPr>
        <sz val="9"/>
        <rFont val="Tahoma"/>
        <family val="2"/>
        <charset val="238"/>
      </rPr>
      <t xml:space="preserve"> u Polivalentnoj dvorani (spojna veza između komunikacijskog hodnika i preparatorskog odjela).</t>
    </r>
  </si>
  <si>
    <t>Stavka uključuje premaz antikorozivnom zaštitom.</t>
  </si>
  <si>
    <r>
      <t xml:space="preserve">Dobava, izrada i montaža ograde prilaznog mosta </t>
    </r>
    <r>
      <rPr>
        <b/>
        <sz val="9"/>
        <rFont val="Tahoma"/>
        <family val="2"/>
        <charset val="238"/>
      </rPr>
      <t>MOST 4</t>
    </r>
    <r>
      <rPr>
        <sz val="9"/>
        <rFont val="Tahoma"/>
        <family val="2"/>
        <charset val="238"/>
      </rPr>
      <t xml:space="preserve"> u 1.13 Polivalentnoj dvorani (spojna veza između komunikacijskog hodnika i preparatorskog odjela).</t>
    </r>
  </si>
  <si>
    <r>
      <t>Dobava, izrada i montaža čeličnog lima podgleda dvokrakog stubišta (</t>
    </r>
    <r>
      <rPr>
        <b/>
        <sz val="9"/>
        <rFont val="Tahoma"/>
        <family val="2"/>
        <charset val="238"/>
      </rPr>
      <t>S1</t>
    </r>
    <r>
      <rPr>
        <sz val="9"/>
        <rFont val="Tahoma"/>
        <family val="2"/>
        <charset val="238"/>
      </rPr>
      <t xml:space="preserve"> i </t>
    </r>
    <r>
      <rPr>
        <b/>
        <sz val="9"/>
        <rFont val="Tahoma"/>
        <family val="2"/>
        <charset val="238"/>
      </rPr>
      <t>S6</t>
    </r>
    <r>
      <rPr>
        <sz val="9"/>
        <rFont val="Tahoma"/>
        <family val="2"/>
        <charset val="238"/>
      </rPr>
      <t>) u prostoru natkrivenog atrija..</t>
    </r>
  </si>
  <si>
    <r>
      <t>Dobava, izrada i montaža ograde dvokrakog stubišta (</t>
    </r>
    <r>
      <rPr>
        <b/>
        <sz val="9"/>
        <rFont val="Tahoma"/>
        <family val="2"/>
        <charset val="238"/>
      </rPr>
      <t>S1</t>
    </r>
    <r>
      <rPr>
        <sz val="9"/>
        <rFont val="Tahoma"/>
        <family val="2"/>
        <charset val="238"/>
      </rPr>
      <t xml:space="preserve"> i </t>
    </r>
    <r>
      <rPr>
        <b/>
        <sz val="9"/>
        <rFont val="Tahoma"/>
        <family val="2"/>
        <charset val="238"/>
      </rPr>
      <t>S6</t>
    </r>
    <r>
      <rPr>
        <sz val="9"/>
        <rFont val="Tahoma"/>
        <family val="2"/>
        <charset val="238"/>
      </rPr>
      <t>) u prostoru natkrivenog atrija.</t>
    </r>
  </si>
  <si>
    <r>
      <t>Dobava, izrada i montaža podgleda komunikacijskog hodnika (</t>
    </r>
    <r>
      <rPr>
        <b/>
        <sz val="9"/>
        <rFont val="Tahoma"/>
        <family val="2"/>
        <charset val="238"/>
      </rPr>
      <t>Zmija 1</t>
    </r>
    <r>
      <rPr>
        <sz val="9"/>
        <rFont val="Tahoma"/>
        <family val="2"/>
        <charset val="238"/>
      </rPr>
      <t>) unutar natkrivenog atrija izveden od metalnog kompozitnog panela kao završnim slojem.</t>
    </r>
  </si>
  <si>
    <r>
      <t>Dobava, izrada i montaža podgleda komunikacijskog hodnika (</t>
    </r>
    <r>
      <rPr>
        <b/>
        <sz val="9"/>
        <rFont val="Tahoma"/>
        <family val="2"/>
        <charset val="238"/>
      </rPr>
      <t>Zmija 2</t>
    </r>
    <r>
      <rPr>
        <sz val="9"/>
        <rFont val="Tahoma"/>
        <family val="2"/>
        <charset val="238"/>
      </rPr>
      <t>) unutar Polivalentne dvorane izveden od metalnog kompozitnog panela kao završnim slojem.</t>
    </r>
  </si>
  <si>
    <r>
      <t>Dobava, izrada i montaža krovne konstrukcije komunikacijskog hodnika (</t>
    </r>
    <r>
      <rPr>
        <b/>
        <sz val="9"/>
        <rFont val="Tahoma"/>
        <family val="2"/>
        <charset val="238"/>
      </rPr>
      <t>Zmija 1 i Zmija 2</t>
    </r>
    <r>
      <rPr>
        <sz val="9"/>
        <rFont val="Tahoma"/>
        <family val="2"/>
        <charset val="238"/>
      </rPr>
      <t>) izvedena od kombinacije kompozitnog panela i aluminijskog lima.</t>
    </r>
  </si>
  <si>
    <r>
      <t>Dobava, izrada i montaža ograde komunikacijskog hodnika (</t>
    </r>
    <r>
      <rPr>
        <b/>
        <sz val="9"/>
        <rFont val="Tahoma"/>
        <family val="2"/>
        <charset val="238"/>
      </rPr>
      <t>Zmija 1</t>
    </r>
    <r>
      <rPr>
        <sz val="9"/>
        <rFont val="Tahoma"/>
        <family val="2"/>
        <charset val="238"/>
      </rPr>
      <t>) u prostoru natkrivenog atrija.</t>
    </r>
  </si>
  <si>
    <r>
      <t xml:space="preserve">Dobava i montaža čelične konstrukcije ograde </t>
    </r>
    <r>
      <rPr>
        <b/>
        <sz val="9"/>
        <rFont val="Tahoma"/>
        <family val="2"/>
        <charset val="238"/>
      </rPr>
      <t>S4</t>
    </r>
    <r>
      <rPr>
        <sz val="9"/>
        <rFont val="Tahoma"/>
        <family val="2"/>
        <charset val="238"/>
      </rPr>
      <t xml:space="preserve"> Stubišta.</t>
    </r>
  </si>
  <si>
    <r>
      <t>Dobava i montaža čelične konstrukcije ograde</t>
    </r>
    <r>
      <rPr>
        <b/>
        <sz val="9"/>
        <rFont val="Tahoma"/>
        <family val="2"/>
        <charset val="238"/>
      </rPr>
      <t xml:space="preserve"> S5 </t>
    </r>
    <r>
      <rPr>
        <sz val="9"/>
        <rFont val="Tahoma"/>
        <family val="2"/>
        <charset val="238"/>
      </rPr>
      <t>Stubišta.</t>
    </r>
  </si>
  <si>
    <r>
      <t xml:space="preserve">Dobava, izrada i montaža rukohvata </t>
    </r>
    <r>
      <rPr>
        <b/>
        <sz val="9"/>
        <rFont val="Tahoma"/>
        <family val="2"/>
        <charset val="238"/>
      </rPr>
      <t xml:space="preserve">S3 </t>
    </r>
    <r>
      <rPr>
        <sz val="9"/>
        <rFont val="Tahoma"/>
        <family val="2"/>
        <charset val="238"/>
      </rPr>
      <t>Stubišta.</t>
    </r>
  </si>
  <si>
    <r>
      <t xml:space="preserve">Dobava, izrada i montaža rukohvata </t>
    </r>
    <r>
      <rPr>
        <b/>
        <sz val="9"/>
        <rFont val="Tahoma"/>
        <family val="2"/>
        <charset val="238"/>
      </rPr>
      <t>S2</t>
    </r>
    <r>
      <rPr>
        <sz val="9"/>
        <rFont val="Tahoma"/>
        <family val="2"/>
        <charset val="238"/>
      </rPr>
      <t xml:space="preserve"> Stubišta.</t>
    </r>
  </si>
  <si>
    <r>
      <t xml:space="preserve">Dobava, izrada i montaža čeličnog </t>
    </r>
    <r>
      <rPr>
        <b/>
        <sz val="9"/>
        <rFont val="Tahoma"/>
        <family val="2"/>
        <charset val="238"/>
      </rPr>
      <t>S7</t>
    </r>
    <r>
      <rPr>
        <sz val="9"/>
        <rFont val="Tahoma"/>
        <family val="2"/>
        <charset val="238"/>
      </rPr>
      <t xml:space="preserve"> Stubišta u Polivalentnoj dvorani.</t>
    </r>
  </si>
  <si>
    <r>
      <t>Izrada, dobava i montaža dvostrukih vrata (</t>
    </r>
    <r>
      <rPr>
        <b/>
        <sz val="9"/>
        <rFont val="Tahoma"/>
        <family val="2"/>
        <charset val="238"/>
      </rPr>
      <t>1.18</t>
    </r>
    <r>
      <rPr>
        <sz val="9"/>
        <rFont val="Tahoma"/>
        <family val="2"/>
        <charset val="238"/>
      </rPr>
      <t xml:space="preserve"> Tonski studio - </t>
    </r>
    <r>
      <rPr>
        <b/>
        <sz val="9"/>
        <rFont val="Tahoma"/>
        <family val="2"/>
        <charset val="238"/>
      </rPr>
      <t>1.19</t>
    </r>
    <r>
      <rPr>
        <sz val="9"/>
        <rFont val="Tahoma"/>
        <family val="2"/>
        <charset val="238"/>
      </rPr>
      <t xml:space="preserve"> Režija) zvučno izoliranih, ukupne zvučne izolacije (Zi: min 60 dB). </t>
    </r>
  </si>
  <si>
    <r>
      <rPr>
        <b/>
        <sz val="9"/>
        <rFont val="Tahoma"/>
        <family val="2"/>
        <charset val="238"/>
      </rPr>
      <t>Unutarnja bravarija 37</t>
    </r>
    <r>
      <rPr>
        <sz val="9"/>
        <rFont val="Tahoma"/>
        <family val="2"/>
        <charset val="238"/>
      </rPr>
      <t xml:space="preserve"> - 90x210</t>
    </r>
  </si>
  <si>
    <r>
      <rPr>
        <b/>
        <sz val="9"/>
        <rFont val="Tahoma"/>
        <family val="2"/>
        <charset val="238"/>
      </rPr>
      <t>Unutarnja bravarija 38</t>
    </r>
    <r>
      <rPr>
        <sz val="9"/>
        <rFont val="Tahoma"/>
        <family val="2"/>
        <charset val="238"/>
      </rPr>
      <t xml:space="preserve"> - 1200x175cm</t>
    </r>
  </si>
  <si>
    <r>
      <t xml:space="preserve">Postavljanje novog i djelomično vraćanje postojećeg kamenog opločenja u </t>
    </r>
    <r>
      <rPr>
        <b/>
        <sz val="9"/>
        <rFont val="Tahoma"/>
        <family val="2"/>
        <charset val="238"/>
      </rPr>
      <t>0.01</t>
    </r>
    <r>
      <rPr>
        <sz val="9"/>
        <rFont val="Tahoma"/>
        <family val="2"/>
        <charset val="238"/>
      </rPr>
      <t xml:space="preserve"> Ulaznom dijelu Providurove palače prema prethodno izvedenoj shemi postojećeg opločenja te u dogovoru s konzervatorskim uredom.</t>
    </r>
  </si>
  <si>
    <t xml:space="preserve">Prosječna veličina kamenih šembrana na cijelom objektu je 16x18cm, prosječna veličina prozora iznosi 140x180cm. Stvarna veličina i dubina pojedinih elemenata utvrdit će se na licu mjesta. </t>
  </si>
  <si>
    <r>
      <t xml:space="preserve">Grubo i fino žbukanje  stropova </t>
    </r>
    <r>
      <rPr>
        <b/>
        <sz val="9"/>
        <rFont val="Tahoma"/>
        <family val="2"/>
        <charset val="238"/>
      </rPr>
      <t>0.6 i 0.7</t>
    </r>
    <r>
      <rPr>
        <sz val="9"/>
        <rFont val="Tahoma"/>
        <family val="2"/>
        <charset val="238"/>
      </rPr>
      <t xml:space="preserve"> prostorija nadsvođenih bačvastim i križnim bačvastim svodovima, lukova te podgleda </t>
    </r>
    <r>
      <rPr>
        <b/>
        <sz val="9"/>
        <rFont val="Tahoma"/>
        <family val="2"/>
        <charset val="238"/>
      </rPr>
      <t>S3</t>
    </r>
    <r>
      <rPr>
        <sz val="9"/>
        <rFont val="Tahoma"/>
        <family val="2"/>
        <charset val="238"/>
      </rPr>
      <t xml:space="preserve"> stubišta.</t>
    </r>
  </si>
  <si>
    <r>
      <t xml:space="preserve">Dobava materijala i izvedba epoksidnog naliča zidova evakuacijskog </t>
    </r>
    <r>
      <rPr>
        <b/>
        <sz val="9"/>
        <rFont val="Tahoma"/>
        <family val="2"/>
        <charset val="238"/>
      </rPr>
      <t>S4</t>
    </r>
    <r>
      <rPr>
        <sz val="9"/>
        <rFont val="Tahoma"/>
        <family val="2"/>
        <charset val="238"/>
      </rPr>
      <t xml:space="preserve"> stubišta i dizala s predprostorom na svim etažama.</t>
    </r>
  </si>
  <si>
    <r>
      <t xml:space="preserve">Dobava materijala i izvedba epoksidnog naliča zidova evakuacijskog </t>
    </r>
    <r>
      <rPr>
        <b/>
        <sz val="9"/>
        <rFont val="Tahoma"/>
        <family val="2"/>
        <charset val="238"/>
      </rPr>
      <t>S5</t>
    </r>
    <r>
      <rPr>
        <sz val="9"/>
        <rFont val="Tahoma"/>
        <family val="2"/>
        <charset val="238"/>
      </rPr>
      <t xml:space="preserve"> stubišta i dizala s predprostorom na svim etažama.</t>
    </r>
  </si>
  <si>
    <r>
      <rPr>
        <b/>
        <sz val="9"/>
        <rFont val="Tahoma"/>
        <family val="2"/>
        <charset val="238"/>
      </rPr>
      <t>0.04, 0.05, 0.06 i 0.07</t>
    </r>
    <r>
      <rPr>
        <sz val="9"/>
        <rFont val="Tahoma"/>
        <family val="2"/>
        <charset val="238"/>
      </rPr>
      <t xml:space="preserve"> Knjižnica i čitaonica</t>
    </r>
  </si>
  <si>
    <r>
      <rPr>
        <b/>
        <sz val="9"/>
        <rFont val="Tahoma"/>
        <family val="2"/>
        <charset val="238"/>
      </rPr>
      <t xml:space="preserve">0.10 </t>
    </r>
    <r>
      <rPr>
        <sz val="9"/>
        <rFont val="Tahoma"/>
        <family val="2"/>
        <charset val="238"/>
      </rPr>
      <t>Komunikacija</t>
    </r>
  </si>
  <si>
    <r>
      <rPr>
        <b/>
        <sz val="9"/>
        <rFont val="Tahoma"/>
        <family val="2"/>
        <charset val="238"/>
      </rPr>
      <t>0.10</t>
    </r>
    <r>
      <rPr>
        <sz val="9"/>
        <rFont val="Tahoma"/>
        <family val="2"/>
        <charset val="238"/>
      </rPr>
      <t xml:space="preserve"> Komunikacija</t>
    </r>
  </si>
  <si>
    <r>
      <rPr>
        <b/>
        <sz val="9"/>
        <rFont val="Tahoma"/>
        <family val="2"/>
        <charset val="238"/>
      </rPr>
      <t xml:space="preserve">1.01, 1.02, 1.03, 1.04, 1.05, 1.06, 1.07, 1.08, 1.09, 1.10, 1.11, 1.12 i 1.13 </t>
    </r>
    <r>
      <rPr>
        <sz val="9"/>
        <rFont val="Tahoma"/>
        <family val="2"/>
        <charset val="238"/>
      </rPr>
      <t>Izložbene dvorane i Polivalentna dvorana</t>
    </r>
  </si>
  <si>
    <r>
      <rPr>
        <b/>
        <sz val="9"/>
        <rFont val="Tahoma"/>
        <family val="2"/>
        <charset val="238"/>
      </rPr>
      <t>1.18, 1.19 i 1.20</t>
    </r>
    <r>
      <rPr>
        <sz val="9"/>
        <rFont val="Tahoma"/>
        <family val="2"/>
        <charset val="238"/>
      </rPr>
      <t xml:space="preserve"> Tonski studio, Režija i Uredski prostor</t>
    </r>
  </si>
  <si>
    <r>
      <rPr>
        <b/>
        <sz val="9"/>
        <rFont val="Tahoma"/>
        <family val="2"/>
        <charset val="238"/>
      </rPr>
      <t>2.01, 2.02, 2.03, 2.04, 2.05, 2.06, 2.08, 2.09 i 2.11</t>
    </r>
    <r>
      <rPr>
        <sz val="9"/>
        <rFont val="Tahoma"/>
        <family val="2"/>
        <charset val="238"/>
      </rPr>
      <t xml:space="preserve"> Uredski prostori i Arhiva</t>
    </r>
  </si>
  <si>
    <r>
      <rPr>
        <b/>
        <sz val="9"/>
        <rFont val="Tahoma"/>
        <family val="2"/>
        <charset val="238"/>
      </rPr>
      <t>3.01, 3.02, 3.03, 3.04 i 3.07</t>
    </r>
    <r>
      <rPr>
        <sz val="9"/>
        <rFont val="Tahoma"/>
        <family val="2"/>
        <charset val="238"/>
      </rPr>
      <t xml:space="preserve"> Uredski prostor, Dokuteka i Arhiva</t>
    </r>
  </si>
  <si>
    <r>
      <rPr>
        <b/>
        <sz val="9"/>
        <rFont val="Tahoma"/>
        <family val="2"/>
        <charset val="238"/>
      </rPr>
      <t>1.01, 1.02, 1.03, 1.04, 1.05, 1.06, 1.07, 1.08, 1.09, 1.10 i 1.11</t>
    </r>
    <r>
      <rPr>
        <sz val="9"/>
        <rFont val="Tahoma"/>
        <family val="2"/>
        <charset val="238"/>
      </rPr>
      <t xml:space="preserve">  Izložbene dvorane</t>
    </r>
  </si>
  <si>
    <r>
      <rPr>
        <b/>
        <sz val="9"/>
        <rFont val="Tahoma"/>
        <family val="2"/>
        <charset val="238"/>
      </rPr>
      <t>1.12 i 1.13</t>
    </r>
    <r>
      <rPr>
        <sz val="9"/>
        <rFont val="Tahoma"/>
        <family val="2"/>
        <charset val="238"/>
      </rPr>
      <t xml:space="preserve"> Polivalentna dvorana</t>
    </r>
  </si>
  <si>
    <r>
      <rPr>
        <b/>
        <sz val="9"/>
        <rFont val="Tahoma"/>
        <family val="2"/>
        <charset val="238"/>
      </rPr>
      <t>3.01, 3.02, 3.03, 3.04 i 3.07</t>
    </r>
    <r>
      <rPr>
        <sz val="9"/>
        <rFont val="Tahoma"/>
        <family val="2"/>
        <charset val="238"/>
      </rPr>
      <t xml:space="preserve"> Uredski prostor i Arhiva</t>
    </r>
  </si>
  <si>
    <r>
      <rPr>
        <b/>
        <sz val="9"/>
        <rFont val="Tahoma"/>
        <family val="2"/>
        <charset val="238"/>
      </rPr>
      <t>S-2.1</t>
    </r>
    <r>
      <rPr>
        <sz val="9"/>
        <rFont val="Tahoma"/>
        <family val="2"/>
        <charset val="238"/>
      </rPr>
      <t xml:space="preserve"> Sanitarije</t>
    </r>
  </si>
  <si>
    <r>
      <rPr>
        <b/>
        <sz val="9"/>
        <rFont val="Tahoma"/>
        <family val="2"/>
        <charset val="238"/>
      </rPr>
      <t>S-2.2</t>
    </r>
    <r>
      <rPr>
        <sz val="9"/>
        <rFont val="Tahoma"/>
        <family val="2"/>
        <charset val="238"/>
      </rPr>
      <t xml:space="preserve"> Sanitarije</t>
    </r>
  </si>
  <si>
    <r>
      <rPr>
        <b/>
        <sz val="9"/>
        <rFont val="Tahoma"/>
        <family val="2"/>
        <charset val="238"/>
      </rPr>
      <t xml:space="preserve">S-0.1 </t>
    </r>
    <r>
      <rPr>
        <sz val="9"/>
        <rFont val="Tahoma"/>
        <family val="2"/>
        <charset val="238"/>
      </rPr>
      <t>Sanitarije</t>
    </r>
  </si>
  <si>
    <t>Dobava materijala i izvedba dvoslojnog epoksidnog protuprašnog premaza uključujući izradu spoja poda i zida.</t>
  </si>
  <si>
    <t>Priprema pologe brušenjem, te uklonjanje prašine postupkom usisavanja. Vlačna čvrstoća podloge treba biti min. 1,5 N/mm2, čista, bez masnoća, te vlagom do 4 %. Izvedba zaštitne glatke epoxi obloge, vodoodbojne, protuprašne i otporne na ulja.</t>
  </si>
  <si>
    <t>Unutar stavke uračunata priprema podloge strojno kugličnim sačmarenjem, brušenjem ili frezanjem.
Priprema se izvodi u svrhu uklanjanja cementne skramice, ostatke ulja i nečistoća, komplet čišćenje, usisavanjem, a sve zbog potrebne prionjivosti podne obloge za podlogu (vlačna čvrstoća min. 1,5 N/mm). Kod nanošenja epoksida potrebno je poštivati kostruktivne dilatacije, najveće polje prostornih dilatacija je 25m2.</t>
  </si>
  <si>
    <t>Sve radove izvoditi prema uputama proizvođača.Temperatura zraka mora biti viša od +8 ºC, a temperatura podloge najmanje +3 ºC viša od temperature rošenja.</t>
  </si>
  <si>
    <r>
      <rPr>
        <b/>
        <sz val="9"/>
        <rFont val="Tahoma"/>
        <family val="2"/>
        <charset val="238"/>
      </rPr>
      <t>2.23</t>
    </r>
    <r>
      <rPr>
        <sz val="9"/>
        <rFont val="Tahoma"/>
        <family val="2"/>
        <charset val="238"/>
      </rPr>
      <t xml:space="preserve"> Klima komora</t>
    </r>
  </si>
  <si>
    <r>
      <rPr>
        <b/>
        <sz val="9"/>
        <rFont val="Tahoma"/>
        <family val="2"/>
        <charset val="238"/>
      </rPr>
      <t>2.24</t>
    </r>
    <r>
      <rPr>
        <sz val="9"/>
        <rFont val="Tahoma"/>
        <family val="2"/>
        <charset val="238"/>
      </rPr>
      <t xml:space="preserve"> Tehnička prostorija</t>
    </r>
  </si>
  <si>
    <r>
      <rPr>
        <b/>
        <sz val="9"/>
        <rFont val="Tahoma"/>
        <family val="2"/>
        <charset val="238"/>
      </rPr>
      <t>3.08</t>
    </r>
    <r>
      <rPr>
        <sz val="9"/>
        <rFont val="Tahoma"/>
        <family val="2"/>
        <charset val="238"/>
      </rPr>
      <t xml:space="preserve"> Klima komora</t>
    </r>
  </si>
  <si>
    <r>
      <rPr>
        <b/>
        <sz val="9"/>
        <rFont val="Tahoma"/>
        <family val="2"/>
        <charset val="238"/>
      </rPr>
      <t>3.09</t>
    </r>
    <r>
      <rPr>
        <sz val="9"/>
        <rFont val="Tahoma"/>
        <family val="2"/>
        <charset val="238"/>
      </rPr>
      <t xml:space="preserve"> Klima komora</t>
    </r>
  </si>
  <si>
    <r>
      <rPr>
        <b/>
        <sz val="9"/>
        <rFont val="Tahoma"/>
        <family val="2"/>
        <charset val="238"/>
      </rPr>
      <t xml:space="preserve">3.06 </t>
    </r>
    <r>
      <rPr>
        <sz val="9"/>
        <rFont val="Tahoma"/>
        <family val="2"/>
        <charset val="238"/>
      </rPr>
      <t>Servisni prostor</t>
    </r>
  </si>
  <si>
    <t>Most 1, Most 2, Most 3 i Most 4</t>
  </si>
  <si>
    <r>
      <t>Dobava, ugradba i montaža staklene strukturale fasade u komunikacijskom hodniku (</t>
    </r>
    <r>
      <rPr>
        <b/>
        <sz val="9"/>
        <rFont val="Tahoma"/>
        <family val="2"/>
        <charset val="238"/>
      </rPr>
      <t>Zmija 1 i Zmija 2</t>
    </r>
    <r>
      <rPr>
        <sz val="9"/>
        <rFont val="Tahoma"/>
        <family val="2"/>
        <charset val="238"/>
      </rPr>
      <t>).</t>
    </r>
  </si>
  <si>
    <t>Laminirano staklo 10 10.4 , oba stakla ekstra prozirna spojena strukturalnom folijom SGP Sentry, brušeni rubovi ;  drugo staklo osim sto je ekstra prozirno treba imati g 21 i LT 40  - 16 mm Argon 90%  crna lajsna – laminirano staklo  10 10.4 oba stakla ekstra prozirna spojena strukturalnom folijom SGP Sentry, brušeni rubovi.</t>
  </si>
  <si>
    <r>
      <t>Izrada dobava i montaža staklene ograde pješačkih i prilaznih mostova (</t>
    </r>
    <r>
      <rPr>
        <b/>
        <sz val="9"/>
        <rFont val="Tahoma"/>
        <family val="2"/>
        <charset val="238"/>
      </rPr>
      <t>Most 1, Most 2 i Most 3</t>
    </r>
    <r>
      <rPr>
        <sz val="9"/>
        <rFont val="Tahoma"/>
        <family val="2"/>
        <charset val="238"/>
      </rPr>
      <t>).</t>
    </r>
  </si>
  <si>
    <r>
      <rPr>
        <b/>
        <sz val="9"/>
        <rFont val="Tahoma"/>
        <family val="2"/>
        <charset val="238"/>
      </rPr>
      <t xml:space="preserve">S4 </t>
    </r>
    <r>
      <rPr>
        <sz val="9"/>
        <rFont val="Tahoma"/>
        <family val="2"/>
        <charset val="238"/>
      </rPr>
      <t>Stubište</t>
    </r>
  </si>
  <si>
    <r>
      <t>Dobava i ugradnja otvora za odimljavanje komunikacijskog hodnika (</t>
    </r>
    <r>
      <rPr>
        <b/>
        <sz val="9"/>
        <rFont val="Tahoma"/>
        <family val="2"/>
        <charset val="238"/>
      </rPr>
      <t>Zmija 1 i Zmija 2</t>
    </r>
    <r>
      <rPr>
        <sz val="9"/>
        <rFont val="Tahoma"/>
        <family val="2"/>
        <charset val="238"/>
      </rPr>
      <t>) za ravne krovove.</t>
    </r>
  </si>
  <si>
    <t>Demontaža postojeće vodovodne mreže (dužina vodovodne mreže 160 m'), kompletno sa odvozom.</t>
  </si>
  <si>
    <t xml:space="preserve">Spajanje nove vodovodne cijevi na ulični cjevovod u dužini spojne cijevi 10 m, komplet sa svim fazonskim komadima. U cijenu uračunati iskop kanala do postojeće cijevi, montažu i zatrpavanje kanala. Spajanje nove na  postojeću mrežu izvodi  J.P. </t>
  </si>
  <si>
    <t>Vodomjerni ormarić OVH-1, ŠxVxD 600x350x160 mm, s staklenim otvorom i bravom, kompletiran sa: horizontalni vodomjer s daljinski radijskim očitavanjem komada 1, tip VRO DN 20 za hladnu vodu te glavnim ventilima za zatvaranje komada 2. Upravljačka elektronika za daljinsko očitavanje predmet je projekta elektrike.</t>
  </si>
  <si>
    <t>Zidni protupožarni hidrant (inox ormarić sa staklom) , dimenzija ŠxVxD 500x500x140 mm. Komplet sa kutnim ventilom f50 mm, mlaznicom sa otvorom usnaca f12 mm, te trevira crijevom dužine 15 m.</t>
  </si>
  <si>
    <t>Recirkulacijska pumpa za PTV, sa timerom, dimenzije priključka DN15, PN10, max protok 0.9 m3/h, visina dobave 1.1 m, max temperatura medija 95°C.</t>
  </si>
  <si>
    <t>Demontaža postojeće kanalizacione mreže (dužina kanalizacijske mreže 120 m), kompletno sa odvozom.</t>
  </si>
  <si>
    <t>-konzolne keramičke WC školjke bez ruba</t>
  </si>
  <si>
    <t xml:space="preserve">-montažnog instalacijskog elementa za WC školjku visine ugradnje 112 cm  s niskošumnim ugradbenim vodokotlićem za 6/3l ispiranje, izrađenim prema HRN EN 14055:2011 ili jednakovrijednoj normi. 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t>
  </si>
  <si>
    <t xml:space="preserve">-montažnog instalacijskog elementa za WC školjku visine ugradnje 112 cm  s niskošumnim ugradbenim vodokotlićem za 6/3l ispiranje,izrađenim prema HRN EN 14055:2011 ili jednakovrijednoj normi.  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Element sadrži oslonce za montažu rukohvata s obje strane. </t>
  </si>
  <si>
    <t>Stojeća poniklovana jednoručna mješalica tople i hladne vode. Komplet sa kutnim ventilima. Ugradba na umivaonicima u sanitarnim čvorovima za osoblje.</t>
  </si>
  <si>
    <t>Pregrada pisoara, koja se sastoji od:</t>
  </si>
  <si>
    <t xml:space="preserve">-plastične pregrade pisoara dim 42x76cm, bijele boje </t>
  </si>
  <si>
    <t xml:space="preserve">Stojeća jednoručna mješalica sudopera, za ugradbu na sudoperima. </t>
  </si>
  <si>
    <t xml:space="preserve">Poniklovana galanterija. </t>
  </si>
  <si>
    <t>3.1.1</t>
  </si>
  <si>
    <t>Demontiranu opremu po demontiranju popisati i nakon svakog radnog dana predati je zapisnički investitoru.</t>
  </si>
  <si>
    <t>Elektrotehnički kabeli se u slučaju polaganja na kabelskim policama, u PVC i inim cijevima i sl., tijekom njihovog demontiranja izvlači iz njih, a kod uzidnog polaganja, kabeli se demontiraju samo ako je to tehnološki moguće uz ostale planirane radove.</t>
  </si>
  <si>
    <t>Nedemontirani kabeli i kabelski vodiči se obvezatno galvanski izoliraju na način da se rastavna mjesta međusobno električno povežu i onda provede kompletno izoliranje takvog spoja. Radnja se provodi tijekom demontiranja opreme.</t>
  </si>
  <si>
    <t>Oprema i materijali koji se demontiraju:</t>
  </si>
  <si>
    <t xml:space="preserve">Demontiranje postojećih kamenih popločnjaka sastavljenih od kamenih ploča raznih dimenzija, cca. od 20x20 cm, 25x40 cm ÷ 25x120cm složenih po redovima. Sve radnje provoditi pažljivo, a kamen uz prisutnost </t>
  </si>
  <si>
    <t xml:space="preserve">konzervatorskog odjela skladištiti na adekvatan način radi naknadne ponovne ugradbe. 
Ovo se provodi duž novih trasa LPSa u ulicama: A.Medulića, trg Petra Zoranića, Poljana Šime Budinića. </t>
  </si>
  <si>
    <t>Prije radova provesti trasiranje sa predstavnicima javnopravnih tijela. Prije demontiranja izraditi fotodokumentaciju, raster i shemu postojećeg kamenog opločenja te ga predati nadzornom inženjeru.</t>
  </si>
  <si>
    <t>Demontiranje kamenog popločnika šetnice u širini cca. 0,5m.</t>
  </si>
  <si>
    <t>Pilanje betonskog sloja debljine do 5,0 cm uporabom kružne motorne pile, te njegovo razbijanje, skidanje i odvoz na deponiju udaljeno do 15 km sa ishođenom potvrdom o deponiranju.</t>
  </si>
  <si>
    <t>Vraćanje kamenog popločnika u prvobitno stanje sa svim potrebnim materijalima i radnjama. Radovi u ulicama: A.Medulića, trg Petra Zoranića, Poljana Šime Budinića. Širina popločnjaka cca. 0,5m.</t>
  </si>
  <si>
    <t xml:space="preserve">Ručni - pažljivi iskop kanala za potrebe polaganja kabela, te trakastog / prstenastog uzemljivača u terenu IV-V ktg. Dno poravnato i pripremljeno za pješćani/glineni zasip. </t>
  </si>
  <si>
    <t>Višak materijala koji se neće koristiti za zatrpavanja zajedno sa prosijanim  krupnim materijalom odvesti na deponij udaljen do 15 km uz ishođenje potvrde o deponiranju.</t>
  </si>
  <si>
    <t>Svi iskopi se izvode ručno u slojevima od 15cm uz konzultacije s konzervatorskim odjelom te uz nadzor nadzornog inženjera. Iskopi:</t>
  </si>
  <si>
    <t>dubine  0,8 i širine 0,4 m (oko zgrade za LPS) uz nazočnost predstavnika javnopravnih tijela</t>
  </si>
  <si>
    <t>dubine  0,9 i širine 1,2 m (unutar zgrade)</t>
  </si>
  <si>
    <t>Zatrpavanje iskopanih kabel trasa.</t>
  </si>
  <si>
    <t>Prvo sa sitnim prosijanim materijalom iz iskopa, a po konačnom polaganju elektrotehničke opreme i materijala i ostalim materijalom iz iskopa iz kojeg su predhodno odstranjeni krupniji materijali.</t>
  </si>
  <si>
    <t>Višak materijala odvesti na deponij udaljen do 15 km uz ishođenje potvrde o  deponiranju.</t>
  </si>
  <si>
    <t>Dubljenje zidova bezudarnim alatima uz predhodnu pripremu i označavanje trasa za potrebe polaganja instalacionih cijevi.</t>
  </si>
  <si>
    <t>Zidovi - sve zajedno pomješano žbuka, kamen i cigla</t>
  </si>
  <si>
    <t>Zidovi - sve zajedno pomješano žbuka, kamen i cigla:</t>
  </si>
  <si>
    <r>
      <t>a) za elektrotehničke ormare i kutije dim. do 1,00m</t>
    </r>
    <r>
      <rPr>
        <vertAlign val="superscript"/>
        <sz val="10"/>
        <rFont val="Tahoma"/>
        <family val="2"/>
        <charset val="238"/>
      </rPr>
      <t>2</t>
    </r>
    <r>
      <rPr>
        <sz val="10"/>
        <rFont val="Tahoma"/>
        <family val="2"/>
      </rPr>
      <t xml:space="preserve"> i dubine do 250mm</t>
    </r>
  </si>
  <si>
    <t>b) za instalacijske kutije - razne, fi 60, 100x100</t>
  </si>
  <si>
    <t>Sama obrada prodora kod primjena PP materijala previđenog za PP brtvljenje, predmet je zasebne stavke.</t>
  </si>
  <si>
    <t>Cijev je namjenjena vanjskom polaganju tj. polaganju tijekom spajanja vanjske opreme, unutar iskopanih kabel trasa i sl., UV otporna, dvoslojna korugirana iz polietilena visoke gustoće, izvana rebrasta a iznutra glatka,</t>
  </si>
  <si>
    <t>Kanalica je namjenjena nazidnom polaganju, polaganju na kabelske police-bočno, uz opremu i sl., bez halogena, 1J otpor na udarac, 
od -5°C÷+60°C, nepodržavati gorenje, bezhalogena LSHF.</t>
  </si>
  <si>
    <t>- Aluminijski kanal, dvokanalni 130x53mm, otvor za elemente 2x45mm
  proizvodna dužina 2m</t>
  </si>
  <si>
    <t>Police sa integriranim spojem vruće pocinčane, debljine lima 0,75mm.</t>
  </si>
  <si>
    <t>Police sa integriranim spojem od nehrđajučeg čelika V4A, debljine lima 0,75mm.</t>
  </si>
  <si>
    <t>Kabelski brtveni sustav.</t>
  </si>
  <si>
    <t>Širina brtvljenja 40mm, minimalno 1 bar.</t>
  </si>
  <si>
    <t>kabelski brtveni sustav</t>
  </si>
  <si>
    <t>a) 4x ø150 osnova/baza brtvene uvodnice</t>
  </si>
  <si>
    <t xml:space="preserve">b) ø150 na  ø110 brtveni element </t>
  </si>
  <si>
    <t>Oznake vodiča kabela uskladiti sa zakonskom regulativom i primjenjenog sustava zaštite pri čemu se kod TN-S obvezatno uporabljuje zaštitni vodič, oznaka -J, a kod TN-C bez zaštitnog vodiča i oznake -O.</t>
  </si>
  <si>
    <t>b9) 4x2,5mm2</t>
  </si>
  <si>
    <t>b17a) 3x6mm2; vezano sa strojarsku opremu; prije nabave provjeriti sa isporučiteljem strojarske opreme; (međuveze, napajanja,...)</t>
  </si>
  <si>
    <t>Ampula sa aktivnom otopinom za automatsko gašenje požara klasa A, B, C, F i električnih uređaja, 580ml, -20C°÷70C°. - 2 komada</t>
  </si>
  <si>
    <r>
      <t xml:space="preserve">Ormar je namjenjen glavnom razvodu i razvodu energije dijela zgrade-prizemlje.
Dobava i ugradba EE ormara, </t>
    </r>
    <r>
      <rPr>
        <b/>
        <sz val="10"/>
        <rFont val="Tahoma"/>
        <family val="2"/>
        <charset val="238"/>
      </rPr>
      <t>ukupne širine 6,00m, visine 2,00m, dubine 0,40m.</t>
    </r>
  </si>
  <si>
    <t>Ormari su metalni, nosive konstrukcija od min. 2,0 mm, tipskih dimenzija npr. (šxvxd) 1000x2000x400mm, svaki ormar dvoja vrata. Ormari međusobno povezani, komplet u IP55, IK10, RAL 7035, samostojeći.</t>
  </si>
  <si>
    <t>- horizontalne sabirnice 800A te sabinrnice N i PE sa odvojnim izolatorima - dovod : kompl. 1</t>
  </si>
  <si>
    <t>- horizontalne / vertikalne sabirnice 800A te sabinrnice N i PE sa odvojnim izolatorima - iza glavnog prekidača : kompl. 1</t>
  </si>
  <si>
    <t>- horizontalne sabirnice do 200A te sabirnice N i PE sa odvojnim izolatorima - iza glavnog prekidača  : kompl. 3</t>
  </si>
  <si>
    <t>- 3p 250A osigurač sklopka, montiranje na Cu sabirnicu : kompl. 4</t>
  </si>
  <si>
    <t>- 3p 160A osigurač sklopka, montiranje na Cu sabirnicu : kompl. 2</t>
  </si>
  <si>
    <t>- 3p 100A osigurač sklopka, montiranje na Cu sabirnicu : kompl. 8</t>
  </si>
  <si>
    <t>- kompaktni prekidač snage, 630A, 3p, 50kA, sa proširivačem kontakta i spajanje na Cu sabirnice, termomagnetska i elektronička zaštitna jedinica, podešavanje Ir, Im, Tr, Tm, indikacija sa LED,</t>
  </si>
  <si>
    <t>konektor za test jedinicu, logička i dinamička selektivnost, prigradnja sa daljiskim okidačem, 230V, zaštita od zemljospoja (podesiva osjetljivost 0,3÷30A, te podesiva odgoda prorade 0÷310ms)  : kompl. 1</t>
  </si>
  <si>
    <t>- 2x kompaktni prekidač snage, 3p, tipa (MCCB), za automatsku  izmjenu napajaja s pločom za mehaničku blokadu,  fiksne izvedbe, za pogonski napon 690V, nazivne struje 100 A,</t>
  </si>
  <si>
    <t>signalizacija stanja prekidača, s tipkalom na prednjoj strani za test, odgodom za zaustavljanje generatora, pragova prorade podnapona 0,35Un &lt; U &lt; 0.75 Un, termičke struje izlaznih kontakata 8A.  : kompl. 1</t>
  </si>
  <si>
    <t>- 3p odvodnik prenapona klasa 1.+2., 3+NPE  : kompl. 1</t>
  </si>
  <si>
    <t>- 3p kontrolnik napona, komplet sa pripadnom
  opremom 1p 6A/B, sklopnik 32A, 3p 6A/B,.. 
  (za potrebe agregatske potrošnje/nadzora mreže)   : kompl. 1</t>
  </si>
  <si>
    <t>- priprema mjesta za ugradbu opreme OMM (mjerna garnitura sa strujnim transformatorima) po distibutoru. Priprema za moguće odvojenje Providurove.  : kompl. 1</t>
  </si>
  <si>
    <t>- Trofazni mjerni uređaj za prikupljanje-mjerenje (naponski i strujni moduli-transformatori) sa obradom i prikazom podataka (mjerenje napona, struja, snaga, frekvencije), komunikacija Modbus RS485, Ethernet komunikacija   : kompl. 5</t>
  </si>
  <si>
    <t>- kontrolnik faze za potrebe isklopa strojarstva  : kompl. 1</t>
  </si>
  <si>
    <t>- "gljiva" na vratima (žuto podnožje, crvena glava) IP66
   sa ključićem i natpisom "glavno isključenje"
   te zaštitom od slučajnog isključenja   : kompl. 2</t>
  </si>
  <si>
    <t>- LED indikator (zeleni) ugradba na vrata ormara 230V/IP66   : kompl. 9</t>
  </si>
  <si>
    <t>- visokoučinski ulošci osigurača do 100A   : kompl. 24</t>
  </si>
  <si>
    <t>- visokoučinski ulošci osigurača do 250A   : kompl. 18</t>
  </si>
  <si>
    <t>- 1p prekidač 10kA 6A/B   : kompl. 15</t>
  </si>
  <si>
    <t>- 1p prekidač 10kA 10A/B  : kompl. 5</t>
  </si>
  <si>
    <t>- 1p prekidač 10kA 16A/B  : kompl. 60</t>
  </si>
  <si>
    <t>- 1p prekidač 10kA 20A/B  : kompl. 5</t>
  </si>
  <si>
    <t>- 1p prekidač 10kA 25A/B  : kompl. 5</t>
  </si>
  <si>
    <t>- 3p prekidač 10kA 20A/C  : kompl. 5</t>
  </si>
  <si>
    <t>- 3p prekidač 10kA 40A/C  : kompl. 2</t>
  </si>
  <si>
    <t>- 1p 16A sklopnik + 230V okidač  : kompl. 1</t>
  </si>
  <si>
    <t>- 3p 16A sklopnik + 230V okidač  : kompl. 1</t>
  </si>
  <si>
    <t>- grebenasta sklopka 1p 10A,
  1-0-2 ugradnja na DIN šinu ormara   : kompl. 1</t>
  </si>
  <si>
    <t>- standardna svjetlosna sklopka 1÷100000 lux-a
   sa IP65 fotoelektričnom ćelijom  : kompl. 1</t>
  </si>
  <si>
    <t>- vremenska sklopka-uklopni sat  : kompl. 1</t>
  </si>
  <si>
    <t>- 2p prekidač sa diferencijalnom zaštitom 25/30mA/AC  : kompl. 5</t>
  </si>
  <si>
    <t>- 4p prekidač 16kA 40A/C  
  + RCBO modul 30mA/F(si)  : kompl. 2</t>
  </si>
  <si>
    <t>- 4p prekidač 16kA 63A/C  
  + RCD modul 300mA/si  : kompl. 1</t>
  </si>
  <si>
    <t>- komplet sa ostalom potrebnom opremom: 
   DIN šine i ine napojne</t>
  </si>
  <si>
    <t xml:space="preserve">   sabirnice, zaštite na krajevima sabirnica, tuljci,
   redne izlazne stezaljke (L1, L2, L3, N, PE, kabelski
   kanali, vezice, kompletirane oznake, zaštitni pokrovi 
   sa oznakama,..)  : kompl. 1</t>
  </si>
  <si>
    <t>- Ampula sa aktivnom otopinom za automatsko gašenje požara klasa A, B, C, F i električnih uređaja, 580ml, -20C°÷70C°.  : kompl. 6</t>
  </si>
  <si>
    <t>- horizontalne sabirnice 300A te sabinrnice N i PE sa odvojnim izolatorima - dovod  : kompl. 1</t>
  </si>
  <si>
    <t>- horizontalne sabirnice 250A te sabinrnice N i PE sa odvojnim izolatorima - razvod  : kompl. 1</t>
  </si>
  <si>
    <t>- 3p 160A osigurač sklopka, montiranje na Cu sabirnicu  : kompl. 1</t>
  </si>
  <si>
    <t>- visokoučinski ulošci osigurača do 100A  : kompl. 3</t>
  </si>
  <si>
    <t>- 3p+NPE katodni odvodnik prenapona
   tip 2., 3+NPE, 60kA (8/20µs)  : kompl. 1</t>
  </si>
  <si>
    <t>- Trofazni mjerni uređaj za prikupljanje-mjerenje (naponski i strujni moduli-transformatori) sa obradom i prikazom podataka (mjerenje napona, struja, snaga, frekvencije), komunikacija Modbus RS485, Ethernet komunikacija  : kompl. 4</t>
  </si>
  <si>
    <t>- kompaktni prekidač snage, 250A, 3P, 25kA, Cu proširivać za spoj na Cu sabirnice, termičko podešenje od 0,7 do 1 In, magnetsko podešenje od 5 do 10 In + zaštita od zemljospoja podesiva 0,03÷10A + 230V okidač  : kompl. 1</t>
  </si>
  <si>
    <t>- "gljiva" na vratima (žuto podnožje, crvena glava) IP66
   sa ključićem i natpisom "glavno isključenje"
   te zaštitom od slučajnog isključenja
   RMQ-Titan "eaton"  : kompl. 1</t>
  </si>
  <si>
    <t>- LED indikator (zeleni) ugradba na vrata ormara 230V/IP66  : kompl. 3</t>
  </si>
  <si>
    <t>- 1p prekidač  10kA 6A/B   : kompl. 1</t>
  </si>
  <si>
    <t>- 1p prekidač  10kA 20A/C   : kompl. 8</t>
  </si>
  <si>
    <t>- 3p prekidač  10kA 2A/B   : kompl. 1</t>
  </si>
  <si>
    <t>- 3p prekidač  10kA 20A/C   : kompl. 1</t>
  </si>
  <si>
    <t>- 3p prekidač  10kA 32A/C   : kompl. 3</t>
  </si>
  <si>
    <t>- 3p prekidač  10kA 40A/C   : kompl. 5</t>
  </si>
  <si>
    <t>- 3p prekidač  10kA 50A/C   : kompl. 3</t>
  </si>
  <si>
    <t>- rezervna mjesta za ugradbu opreme kompenzacije  : kompl. 1</t>
  </si>
  <si>
    <t>- komplet sa ostalom potrebnom opremom: 
   DIN šine i ine napojne
   sabirnice, zaštite na krajevima sabirnica, tuljci,</t>
  </si>
  <si>
    <t xml:space="preserve">   redne izlazne stezaljke (L1, L2, L3, N, PE, kabelski
   kanali, vezice, kompletirane oznake, zaštitni pokrovi 
   sa oznakama,..)  : kompl. 1</t>
  </si>
  <si>
    <t>- Ampula sa aktivnom otopinom za automatsko gašenje požara klasa A, B, C, F i električnih uređaja, 580ml, -20C°÷70C° : kompl. 1</t>
  </si>
  <si>
    <t>- horizontalne sabirnice 150A te sabinrnice N i PE sa odvojnim izolatorima - razvod  : kompl. 1</t>
  </si>
  <si>
    <t>- Trofazni mjerni uređaj za prikupljanje-mjerenje (naponski i strujni moduli-transformatori) sa obradom i prikazom podataka (mjerenje napona, struja, snaga, frekvencije), komunikacija Modbus RS485, Ethernet komunikacija : kompl. 4</t>
  </si>
  <si>
    <t>- 3p prekidač  25kA 63A/C   : kompl. 1</t>
  </si>
  <si>
    <t>- "gljiva" na vratima (žuto podnožje, crvena glava) IP66
   sa ključićem i natpisom "glavno isključenje"
   te zaštitom od slučajnog isključenja
   RMQ-Titan "eaton" : kompl. 1</t>
  </si>
  <si>
    <t>- LED indikator (zeleni) ugradba na vrata ormara 230V/IP66 : kompl. 3</t>
  </si>
  <si>
    <t>- signalna svjetiljka (crvena) ugradnja na vrata ormara : kompl. 3</t>
  </si>
  <si>
    <t>- 1p prekidač  10kA 6A/B  : kompl. 4</t>
  </si>
  <si>
    <t>- 1p prekidač  10kA 10A/B  : kompl. 30</t>
  </si>
  <si>
    <t>- 1p prekidač  10kA 16A/B  : kompl. 50</t>
  </si>
  <si>
    <t>- 1p prekidač  10kA 25A/B  : kompl. 20</t>
  </si>
  <si>
    <t>- 3p prekidač  10kA 2A/B  : kompl. 1</t>
  </si>
  <si>
    <t>- 3p prekidač  10kA 16A/B  : kompl. 10</t>
  </si>
  <si>
    <t>- 3p prekidač  10kA 16A/C  : kompl. 5</t>
  </si>
  <si>
    <t>- 3p prekidač  10kA 20A/C  : kompl. 1</t>
  </si>
  <si>
    <t>- 3p prekidač  10kA 25A/C  : kompl. 15</t>
  </si>
  <si>
    <t>- 1p 16A sklopnik, 230V okidač : kompl. 35</t>
  </si>
  <si>
    <t>- 3p 16A sklopnik, 230V okidač : kompl. 1</t>
  </si>
  <si>
    <t>- 4p prekidač 16kA 16A/C  
  + RCBO modul 30mA/F(si) : kompl. 1</t>
  </si>
  <si>
    <t>- 4p prekidač 16kA 40A/C  
  + RCBO modul 30mA/F(si) : kompl. 2</t>
  </si>
  <si>
    <t>- rezervna mjesta za ugradbu opreme DALIja : kompl. 1</t>
  </si>
  <si>
    <t>- Ampula sa aktivnom otopinom za automatsko gašenje požara klasa A, B, C, F i električnih uređaja, 580ml, -20C°÷70C°. : kompl. 1</t>
  </si>
  <si>
    <t>- 1p prekidač i15kA  40A/C : kompl. 3</t>
  </si>
  <si>
    <t>- 3p prekidač i15kA  25A/C : kompl. 3</t>
  </si>
  <si>
    <t>- 4p 10kA kombinirani prekidač sa RCD sklopkom
  16/C/30mA DX3 : kompl. 2</t>
  </si>
  <si>
    <t>- 4p i15kA  40A
  +4p RCD zaštitni modul 40A/300mA : kompl. 11</t>
  </si>
  <si>
    <t>- 4p prekidač 15kA  63A/C
  +4pRCD zaštitni modul 300mA/si : kompl. 1</t>
  </si>
  <si>
    <t>- 1p prekidač  10kA 16A/B  : kompl. 5</t>
  </si>
  <si>
    <t>- 4p prekidač 16kA 25A/C  
  + RCBO modul 30mA/F(si) : kompl. 1</t>
  </si>
  <si>
    <t>- 3p prekidač  25kA 20A/C   : kompl. 1</t>
  </si>
  <si>
    <t>- 3p+NPE katodni odvodnik prenapona
   tip 2., 3+NPE, 60kA (8/20µs) : kompl. 1</t>
  </si>
  <si>
    <t>- 3p prekidač  25kA 40A/C   : kompl. 1</t>
  </si>
  <si>
    <t>- LED indikator (crvena) ugradba na vrata ormara 230V/IP66 : kompl. 3</t>
  </si>
  <si>
    <t>- 1p prekidač  10kA 10A/B  : kompl. 10</t>
  </si>
  <si>
    <t>- 1p prekidač  10kA 16A/B  : kompl. 35</t>
  </si>
  <si>
    <t>- 1p prekidač  10kA 20A/C  : kompl. 2</t>
  </si>
  <si>
    <t>- 1p 16A sklopnik, 230V okidač : kompl. 10</t>
  </si>
  <si>
    <t xml:space="preserve">- 4p prekidač 16kA 16A/C  
  + RCBO modul 30mA/F(si) : kompl. </t>
  </si>
  <si>
    <t>- 4p prekidač 16kA 25A/C  
  + RCBO modul 30mA/F(si) : kompl. 2</t>
  </si>
  <si>
    <t>- LED indikator (zelena) ugradba na DIN šinu 230V : kompl. 3</t>
  </si>
  <si>
    <t>- 1p prekidač  10kA 16A/B  : kompl. 20</t>
  </si>
  <si>
    <t>- 3p prekidač  10kA 16A/B  : kompl. 2</t>
  </si>
  <si>
    <t>- 3p prekidač  10kA 25A/C  : kompl. 3</t>
  </si>
  <si>
    <t>- 1p 16A sklopnik, 230V okidač : kompl. 3</t>
  </si>
  <si>
    <t>- 4p prekidač 16kA 40A/C  
  + RCBO modul 30mA/F(si) : kompl. 1</t>
  </si>
  <si>
    <t>- Trofazni mjerni uređaj za prikupljanje-mjerenje (naponski i strujni moduli-transformatori) sa obradom i prikazom podataka (mjerenje napona, struja, snaga, frekvencije), komunikacija Modbus RS485, Ethernet komunikacija : kompl. 1</t>
  </si>
  <si>
    <t>- LED indikator (zelena) ugradba na vrata ormara 230V/IP66 : kompl. 3</t>
  </si>
  <si>
    <t>- 1p prekidač  10kA 10A/B  : kompl. 2</t>
  </si>
  <si>
    <t>- 1p prekidač  10kA 16A/B  : kompl. 40</t>
  </si>
  <si>
    <t>- 3p prekidač  10kA 16A/B  : kompl. 8</t>
  </si>
  <si>
    <t>- 1p 16A sklopnik, 230V okidač : kompl. 5</t>
  </si>
  <si>
    <t>- 3p 16A sklopnik, 230V okidač : kompl. 8</t>
  </si>
  <si>
    <t>- Trofazni mjerni uređaj za prikupljanje-mjerenje (naponski i strujni moduli-transformatori) sa obradom i prikazom podataka (mjerenje napona, struja, snaga, frekvencije), komunikacija Modbus RS485, Ethernet komunikacija : kompl. 2</t>
  </si>
  <si>
    <t>- 3p prekidač  25kA 63A/C + RCD 300mA/si : kompl. 1</t>
  </si>
  <si>
    <t>- 3p prekidač  25kA 80A/C + RCD 300mA/si : kompl. 1</t>
  </si>
  <si>
    <t>- 3p prekidač  25kA 160A/C : kompl. 1</t>
  </si>
  <si>
    <t>- LED indikator (zeleni) ugradba na vrata ormara 230V/IP66 : kompl. 1</t>
  </si>
  <si>
    <t>- 3p prekidač  10kA 16A/C  : kompl. 10</t>
  </si>
  <si>
    <t>- 3p prekidač  10kA 20A/C  : kompl. 3</t>
  </si>
  <si>
    <t>- 3p prekidač  10kA 32A/C  : kompl. 2</t>
  </si>
  <si>
    <t>- 1p 16A sklopnik, 230V okidač : kompl. 6</t>
  </si>
  <si>
    <t>- 3p 16A sklopnik, 230V okidač : kompl. 10</t>
  </si>
  <si>
    <t>- 3p 100 A sklopnik, okidač 230_V : kompl. 1</t>
  </si>
  <si>
    <t>- Ampula sa aktivnom otopinom za automatsko gašenje požara klasa A, B, C, F i električnih uređaja, 580ml, -20C°÷70C°. : kompl. 2</t>
  </si>
  <si>
    <t>- Trofazni mjerni uređaj za prikupljanje-mjerenje (naponski i strujni moduli-transformatori) sa obradom i prikazom podataka (mjerenje napona, struja, snaga, frekvencije), komunikacija Modbus RS485, Ethernet komunikacija : kompl. 3</t>
  </si>
  <si>
    <t>- 1p prekidač  10kA 10A/B  : kompl. 4</t>
  </si>
  <si>
    <t>- 1p prekidač  10kA 16A/B  : kompl. 46</t>
  </si>
  <si>
    <t>- 3p prekidač  10kA 16A/B  : kompl. 5</t>
  </si>
  <si>
    <t>- 1p 16A sklopnik : kompl. 10</t>
  </si>
  <si>
    <t>- 3p 16A sklopnik iCT : kompl. 6</t>
  </si>
  <si>
    <t>Ormar je metalni, IP40, RAL 9003, dimenzije širinaxvisina: 667x662, ugradna dubina ormara: 116mm, p/ž ugradba, 24 modula po redu, 3 redni, LSHF. : kompl. 1</t>
  </si>
  <si>
    <t>- 1p prekidač  10kA 10A/B  : kompl. 3</t>
  </si>
  <si>
    <t>- 1p prekidač  10kA 16A/B  : kompl. 27</t>
  </si>
  <si>
    <t>- 3p prekidač  10kA 32A/C  : kompl. 1</t>
  </si>
  <si>
    <t>- 1p 16A sklopnik : kompl. 5</t>
  </si>
  <si>
    <t>- 4p prekidač 16kA 40A/C  
  + RCBO modul 30mA/F(si) : kompl. 3</t>
  </si>
  <si>
    <t>- 3p prekidač  10kA 16A/B  : kompl. 45</t>
  </si>
  <si>
    <t>- 1p prekidač  10kA 16A/B  : kompl. 65</t>
  </si>
  <si>
    <t>- grebenasta sklopka 3p 63A,
  1-0-2 ugradnja na DIN šinu ormara : kompl. 1</t>
  </si>
  <si>
    <t>- 3p 100A osigurač sklopka, sa 3x kratkospojnik 40A : kompl. 1</t>
  </si>
  <si>
    <t>- 250A sabirnički blok : kompl. 1</t>
  </si>
  <si>
    <t>- mjesto ugradbe limitatora : kompl. 1</t>
  </si>
  <si>
    <t>- 3p prekidač  25kA 25A/C  
  + RCBO modul 30mA/F(si) : kompl. 1</t>
  </si>
  <si>
    <t>- 1p prekidač  10kA 16A/B  : kompl. 8</t>
  </si>
  <si>
    <t>- 3p 160A osigurač sklopka, sa 3x NH00 160A : kompl. 1</t>
  </si>
  <si>
    <t>- 3p 100A osigurač sklopka, sa 3x NH00 63A : kompl. 1</t>
  </si>
  <si>
    <t>- 3p 100A osigurač sklopka bez uložaka : kompl. 4</t>
  </si>
  <si>
    <t>- mjesto za ugradbu brojila : kompl. 4</t>
  </si>
  <si>
    <t>-- Ampula sa aktivnom otopinom za automatsko gašenje požara klasa A, B, C, F i električnih uređaja, 580ml, -20C°÷70C°. : kompl. 2</t>
  </si>
  <si>
    <t>Dimenzije VxŠxD: 500x850x650(mm), IP66</t>
  </si>
  <si>
    <t>- 4p 10kA 32A/C+RCD 0,03A/AC : kompl. 1</t>
  </si>
  <si>
    <t>- 2p 10kA 25A/C+RCD 0,03A/AC  : kompl. 1</t>
  </si>
  <si>
    <t>- 3p 16kA 40A/C : kompl. 1</t>
  </si>
  <si>
    <t>- 1p 16A 230V priključnica IP55 : kompl. 1</t>
  </si>
  <si>
    <t>- 3p 32A 230/400V priključnica IP55 : kompl. 1</t>
  </si>
  <si>
    <t>- F/UTP cat 5e priključnica IP55 : kompl. 1</t>
  </si>
  <si>
    <t xml:space="preserve">U cijeni je i programska podrška, sa provedbom prikupljanja podataka, njihovo memoriranje, obradu i vizualizaciju. Instaliranje na postojeće PC računalo sa Windows 10 te na min. 2 kompatabilna tableta 10,2" koji moraju biti u cijeni kompleta. </t>
  </si>
  <si>
    <t>U slučaju da se ponudi rješenje sa licenciraniom programskom podrškom, u cijeni mora biti uključeno minimalno petogodišnje licencno pravo bez dodatnih naknada.</t>
  </si>
  <si>
    <t>b) uzidna ugradba - sa IP55 pokrivom</t>
  </si>
  <si>
    <t>c) nazidna ugradba - nazidna kutija i ina oprema sve u IP55</t>
  </si>
  <si>
    <t>Sva oprema, materijali i spajanja do pune uporabljivosti.</t>
  </si>
  <si>
    <t>Materijal izrade, boja, svjetlosni tok, mogućnost prigradnji klapne protiv blještanja, podesivost nagiba i rotacije, širina svjetlosnog snopa, boja svjetla, DALI regulabirnost, životni vijek.</t>
  </si>
  <si>
    <t>Sva spojna i priljučna oprema i materijali te spajanja do pune uporabljivosti.</t>
  </si>
  <si>
    <t>- napajač strujne šine : kompl. 22</t>
  </si>
  <si>
    <t>- završna kapa : kompl. 22</t>
  </si>
  <si>
    <t xml:space="preserve">Trofazna, kompatabilna sa tipovima rasvjetnih armatura koji se montiraju na nju. </t>
  </si>
  <si>
    <t>Dobava i montiranje DALI trofazne strujne šine, crne boje sa svim potrebnim priborom za nadgradno montiranje, spojnim elementima,  završnim kapama, ... do pune projekirane uporabljivosti.</t>
  </si>
  <si>
    <t>Trofazna, kompatabilna sa tipovima rasvjetnih armatura koji se montiraju na nju.</t>
  </si>
  <si>
    <t>sa pripadajućim opremom za montiranje, napojnim elementima, spojnim elementima, ovjesnim priborom i prihvatima.</t>
  </si>
  <si>
    <t>IP40, 2x1W. Svjetiljka opremljena s autotestom funkcionalnosti i atonomije te LED indikacijom ispravnosti.</t>
  </si>
  <si>
    <t>Sva oprema, materijali, spajanja i konfiguriranje do pune uporabljivosti.</t>
  </si>
  <si>
    <t xml:space="preserve">Povezivanja sustava centralnog (DALI) upravljanja rasvjetom koncertne dvorane sa sustavom upravljanja rasvjete Kneževe palače. </t>
  </si>
  <si>
    <t>Povezivanje uključuje samo spajanje sustava koje provodi ovlašteni serviser dok je kabliranje predmet predhodnih stavki kabliranja.</t>
  </si>
  <si>
    <t xml:space="preserve">Spajanje sustava provodi se na upravljačkom panelu u tehničkoj prostoriji koncertne dvorane unutar Providurove palače i na panelu </t>
  </si>
  <si>
    <t>upravljanja rasvjete unutar postojećeg pulta Kneževe palače.</t>
  </si>
  <si>
    <t xml:space="preserve">Po ovlaštenom serviseru preprogramirati postojeći sustav upravljanja rasvjetom u Kneževoj palači. </t>
  </si>
  <si>
    <t>2x Monitor : 25''5ms, 21:9 IPS LED</t>
  </si>
  <si>
    <t>Optički miš + USB mehanička tipkovnica sa HR znakovima</t>
  </si>
  <si>
    <t xml:space="preserve">Modularna priključna oprema u bijeloj boji, sa PVC okvirom u bijeloj boji. </t>
  </si>
  <si>
    <t>U cijenu uračunati svu opremu (npr. kutiju, nosač, okvire,..., priključnu opremu) i materijale istog proizvođača neophodne za ugradbu i stavljanje u uporabnu funkciju u skladu sa projektom.</t>
  </si>
  <si>
    <t>- 1x RJ-45 priključnica (1-modul), F/UTP cat.5e (mreža)
- 1x slijepi modul (1-modul)
- komplet sa kutijom+nosačem+okvirom</t>
  </si>
  <si>
    <t>e) 1x modul 4 sa:
- M4 IP55: 2x priključnica sa zaštitnim kontaktom 16A, 230V~
                       sa zaštitom od neželjenog diranja, modul-2,
- kutija+nosač/okvir M4 u IP55 zaštiti</t>
  </si>
  <si>
    <t>f) 1x modul 4 sa:
- M4S1 IP55: 1x priključnica sa zaštitnim kontaktom 16A, 230V~,
                          sa zaštitom od neželjenog diranja, modul-2
                      2x RJ45 cat.5e F/UTP, modul-1
- kutija+nosač/okvir M4 u IP55 zaštiti</t>
  </si>
  <si>
    <t>g) 1x modul 6 sa:
- M6S1:
- 2x priključnica sa zaštitnim kontaktom 16A, 250V~, 50 Hz,
        sa zaštitom od neželjenog diranja (2-modul)</t>
  </si>
  <si>
    <t>h) 1x modul 6 sa:
- M6S2:
- 2x priključnica sa zaštitnim kontaktom 16A, 250V~, 50 Hz,
        sa zaštitom od neželjenog diranja (2-modul)</t>
  </si>
  <si>
    <t>Proizvod priključna oprema, te n/ž kutije sa poklopcem IP55.</t>
  </si>
  <si>
    <t>Proizvodna modularna oprema za ugradbu bez dodatnih potreba nosača, kutija, okvira....(direktna ugradba u aluminijski kanal), LSHF.</t>
  </si>
  <si>
    <t>Minimalna dubina za ugradnju je 85 mm, područje niveliranja do 130mmm. Vidljive površine su od nehrđajućeg čelika kvalitete 304.</t>
  </si>
  <si>
    <t>- provesti pripremu za ugradbu, trasiranje mikrolokacije na licu
  mjesta</t>
  </si>
  <si>
    <t>Dimenzije: 440mm(Š)x390mm(D)x70mm(V)
Masa: ≤4Kg (bez HDD ili DVD-R/W)
Podržava aplikacije mobilnih telefona Android, Windows I iPhone
U kompletu sa snimačem i korisnički programi iVMS,NVR Server I StreamServer</t>
  </si>
  <si>
    <t>Komplet sa :
- 1x hard disk 
   4TB, SATA 6 Gb/s, 64 MB, 
   Namjenjen za video nadzor 24/7
   AllFrame technology for better performance</t>
  </si>
  <si>
    <t>Instalirane podrške aplikacije mobilnih telefona Android, Windows I iPhone. U kompletu sa snimačem i korisnički programi iVMS,NVR Server I StreamServer
Uređaj koji radi na Windows I MAC OS X operativnim sustavima</t>
  </si>
  <si>
    <t>2x Monitor 25'' FullHD, 21:9 IPS LED</t>
  </si>
  <si>
    <t>Optički miš +  USB mehanička tipkovnica sa HR znakovima</t>
  </si>
  <si>
    <t>NAPOMENA:
Prije narudžbe, tip opreme i materijala uskladiti sa konačnim tipom prozora i pripadnim motorom za otvaranje.</t>
  </si>
  <si>
    <t>NAPOMENA:
Oprema i materijali u cjelini su od istog proizvođača.
Prije narudžbe, tip opreme i materijala uskladiti sa konačnim tipom prozora i pripadnim motorom za otvaranje.</t>
  </si>
  <si>
    <t>Centrala sa 2 petlje 256 uređaja/512 zona, LAN sučelje, kompletna sa svom potrebnom opremom; baterijama za 72h neovisnost o NN napajanju,... .</t>
  </si>
  <si>
    <t xml:space="preserve">   akumulatore. Kutija je sa vratima na kojima je staklo, prirodno
   ventilirana, a ventilacionim otvorom koji je PP brtvljeni i sa 
   unutarnjim automatskim
   termodiferencijalnim javljačem - 1 komad</t>
  </si>
  <si>
    <t xml:space="preserve">   uzbunjivanja...). Konfiguriranje mora obuhvatiti sve
   elemente sustava (relejne i ine izlace iz VDC,U/I module) i
   telefonski pozivnik. - 1 kpl</t>
  </si>
  <si>
    <t xml:space="preserve">Oprema radi spajanja na postojeću VDC u Kneževoj palači mora biti sa njom kompatabilna i u cijelosti umreživa. </t>
  </si>
  <si>
    <t>Podnožje sa javljače požara.</t>
  </si>
  <si>
    <t>Dobava i ugradba paralelnog panela vatrodojavne centrale sa LCD panelom za potrebe daljinske kontrole i upravljanja sa VDC.</t>
  </si>
  <si>
    <t>Oprema i materijali od istog proizvođača kao i vatrodojavna centrala.</t>
  </si>
  <si>
    <t>a) Rack ormar 42U (1980mm), 800x800mm, samostojeći. - kpl. 1</t>
  </si>
  <si>
    <t>ventilacijski (1x4 ventilator) i slijepi paneli, rasvjeta ormara, sabirnica uzemljenja, sitni montažni materijal i pribor ožičenje ormara, uključujući sav potreban instalacijski materijal i pribor do pune funkcionalnosti.</t>
  </si>
  <si>
    <t>b) Centralna procesorska jedinica - MASTER
za upravljanje i nadzor sustava alarmnog ozvučenja. - kpl. 1</t>
  </si>
  <si>
    <t>Tehničke karakteristike u pogledu broju pojačala, broju ulazno/izlaznih linija, redundancija svake linije, zaštita linija od preopterečenja i kratkog spoja, automatizirani rad, povezanost sa VDC, povezanost sa postojećim sustavom.</t>
  </si>
  <si>
    <t>ugrađena mrežna priključna kartica, ugrađena kartica audio ulaza i izlaza.</t>
  </si>
  <si>
    <t>c) Mrežna priključna kartica Global Net - kpl. 2</t>
  </si>
  <si>
    <t>Kompatibilna sa centralnim upravljačkim procesorom za povezivanje sa ormarom ozvučenja Kneževe Palače redudantnom vezom, uključujući 2xRJ45 (port A i B), Multi-mode, 48 audio kanala, 32bit, 48kHz, prijenos signala do 100m.</t>
  </si>
  <si>
    <t>d) Audio pojačalo snage 4x250W/100V - kpl. 2</t>
  </si>
  <si>
    <t>priključci zvučničkih linija: nazivno opterećenje linija 40 Ohm (100V), nazivni kapacitet linije 120 nF (100V), rack montaža, 19", 2HE visine, težina 18 kg.</t>
  </si>
  <si>
    <t>e) Punjač baterija  - kpl. 1</t>
  </si>
  <si>
    <t>maksimalne potrošnje 380W pri punom opterećenju, rack montaža, 19", 2HE visine, težina 6 kg</t>
  </si>
  <si>
    <t>f) Set baterija - kpl. 2</t>
  </si>
  <si>
    <t>Set baterija prema preporukama proizvođača opreme za ugradnju u sustave alarmnog ozvučenja dovoljnog kapaciteta prema proračunu proizvođača, za održavanje sustava 30 min u alarmnom modu i 24 sata u stanju pripravnosti.</t>
  </si>
  <si>
    <t>g) Audio  pretpojačalo 6/2 - kpl. 1</t>
  </si>
  <si>
    <t>h) CD/MP3/USB/SD reproduktor + tuner - kpl. 1</t>
  </si>
  <si>
    <t>i) Internet Radio prijemnik. - kpl. 1</t>
  </si>
  <si>
    <t>Tehničke karakteristike u pogledu audio formata, automatiziranost, memoriranje i vizualno sučelje.</t>
  </si>
  <si>
    <r>
      <rPr>
        <b/>
        <sz val="10"/>
        <rFont val="Tahoma"/>
        <family val="2"/>
        <charset val="238"/>
      </rPr>
      <t>j) Unutarnje ožičenje ormara ozvučenja - kpl. 1</t>
    </r>
    <r>
      <rPr>
        <sz val="10"/>
        <rFont val="Tahoma"/>
        <family val="2"/>
        <charset val="238"/>
      </rPr>
      <t xml:space="preserve">
energetski razvod, komplet sa sitnim instalacijskim materijalom i priborom, spojnim kabelima i slično, sve za dovođenje u punu funkcionalnost sustava.</t>
    </r>
  </si>
  <si>
    <r>
      <rPr>
        <b/>
        <sz val="10"/>
        <rFont val="Tahoma"/>
        <family val="2"/>
        <charset val="238"/>
      </rPr>
      <t>k) Provjera linija, montaža razglasnog ormara, programiranje, umjeravanje</t>
    </r>
    <r>
      <rPr>
        <sz val="10"/>
        <rFont val="Tahoma"/>
        <family val="2"/>
        <charset val="238"/>
      </rPr>
      <t xml:space="preserve"> sustava ozvučenja, puštanje u pogon, podešavanja, izrada uputa za uporabu, obuka korisnika.  - kpl. 1</t>
    </r>
  </si>
  <si>
    <r>
      <rPr>
        <b/>
        <sz val="10"/>
        <rFont val="Tahoma"/>
        <family val="2"/>
        <charset val="238"/>
      </rPr>
      <t>l) Spajanje, konfiguriranje - kpl. 1</t>
    </r>
    <r>
      <rPr>
        <sz val="10"/>
        <rFont val="Tahoma"/>
        <family val="2"/>
      </rPr>
      <t xml:space="preserve">
Dostava certifikata, izrada uputa, postavljanje sustava, svi radovi i materijal do pune funkcionalnosti uključujući i potreban broj  dolazaka na lice.</t>
    </r>
  </si>
  <si>
    <t>Programabilni upravljački mikrofon.</t>
  </si>
  <si>
    <t>3 upravljačka tipkala, 3 LED indikatora stanja: Napajanje/Greška/Evakuacija, 168 dodirnih polja; 14 stranica sa 12 programabilnih tipki, dimenzija 250x140x80mm, težina 1089g, boja RAL 7016, materijal: metal-plastika.</t>
  </si>
  <si>
    <t>Ugradni zvučnik, širokopojasni, 6W/100V</t>
  </si>
  <si>
    <t>Ugradni zvučnik, dvopojasni, 20W/100V</t>
  </si>
  <si>
    <t>Nadgradni zvučnik, stropni, okrugli, 6W/100V</t>
  </si>
  <si>
    <t>Nadgradni zvučnik, zidni, 6W/100V</t>
  </si>
  <si>
    <t>Zvučnički stup, vanjska montaža, 20W/100V</t>
  </si>
  <si>
    <t>Sastoji se od 2 komada ormara, svaki: rack 19", 42U, V x Š x D = 1980 x 800 x 800mm.</t>
  </si>
  <si>
    <t>Ukupna oprema ormara:</t>
  </si>
  <si>
    <t>- prespojni panel F/UTP 48x RJ45 cat 5e, 1U - kpl. 1</t>
  </si>
  <si>
    <t>- prespojni panel F/UTP 24x RJ45 cat 5e, 1U - kpl. 2</t>
  </si>
  <si>
    <t>- prespojna optička ladica opremljena za 12xLC optika, 1U - kpl. 1</t>
  </si>
  <si>
    <t>- potreban pribor za spajanje elemenata optičke ladice
  (spojnice, optički završetak,...) - kpl. 1</t>
  </si>
  <si>
    <t xml:space="preserve">  4 QoS klase, 802.1x Port autentifikacija.
  Podržava Windows, Mac OS, Linux i Sun operacijske sisteme.  - kpl. 3</t>
  </si>
  <si>
    <t xml:space="preserve">  1.25 Gbps max. Brzina prijenosa podataka, kompatibilan sa
   IEEE 802.3z Gigabit standardom, plug&amp;play, za 50/125µm. - kpl. 3</t>
  </si>
  <si>
    <t xml:space="preserve">  On/off prekidač, LED indikacija stanja, prenaponska zaštita
  max 4000W  - kpl. 2</t>
  </si>
  <si>
    <t>- 1x prenaponska zaštita dolazne linije tip 1.+2. - kpl. 1</t>
  </si>
  <si>
    <t xml:space="preserve">  Lokali: 52, SLT (obični telefon): 24, sistemski telefoni: 48,
  vanjska linija-priključak:12, analogne linije:2, uvjeti: 0-40°C,
  10÷90% vlažnost. - kpl. 1</t>
  </si>
  <si>
    <t>- Ampula sa aktivnom otopinom za automatsko gašenje požara klasa A, B, C, F i električnih uređaja, 580ml, -20C°÷70C°.  - kpl. 2</t>
  </si>
  <si>
    <t>- prespojni panel F/UTP 24x RJ45 cat 5e, 1U - kpl. 1</t>
  </si>
  <si>
    <t xml:space="preserve">  4 QoS klase, 802.1x Port autentifikacija.
  Podržava Windows, Mac OS, Linux i Sun operacijske sisteme.  - kpl. 2</t>
  </si>
  <si>
    <t xml:space="preserve">  1.25 Gbps max. Brzina prijenosa podataka, kompatibilan sa
   IEEE 802.3z Gigabit standardom, plug&amp;play, za 50/125µm. - kpl. 2</t>
  </si>
  <si>
    <t xml:space="preserve">  On/off prekidač, LED indikacija stanja, prenaponska zaštita
  max 4000W - kpl. 1</t>
  </si>
  <si>
    <t>- UPS 1000VA, 1U 230V   - kpl. 1</t>
  </si>
  <si>
    <t>- Ampula sa aktivnom otopinom za automatsko gašenje požara klasa A, B, C, F i električnih uređaja, 580ml, -20C°÷70C°. - kpl. 1</t>
  </si>
  <si>
    <t>- prespojni panel F/UTP 48x RJ45 cat 5e, 1U - kpl. 2</t>
  </si>
  <si>
    <t xml:space="preserve">  4 QoS klase, 802.1x Port autentifikacija.
  Podržava Windows, Mac OS, Linux i Sun operacijske sisteme.  - kpl. 4</t>
  </si>
  <si>
    <t xml:space="preserve">  1.25 Gbps max. Brzina prijenosa podataka, kompatibilan sa
   IEEE 802.3z Gigabit standardom, plug&amp;play, za 50/125µm. - kpl. 4</t>
  </si>
  <si>
    <t xml:space="preserve">  On/off prekidač, LED indikacija stanja, prenaponska zaštita
  max 4000W - kpl. 2</t>
  </si>
  <si>
    <t>- prespojni panel F/UTP 48x RJ45 cat 5e, 1U  - kpl. 1</t>
  </si>
  <si>
    <t>- prespojni panel F/UTP 24x RJ45 cat 5e, 1U  - kpl. 1</t>
  </si>
  <si>
    <t>- prespojna optička ladica opremljena za 12xLC optika, 1U  - kpl. 1</t>
  </si>
  <si>
    <t xml:space="preserve">  4 QoS klase, 802.1x Port autentifikacija.
  Podržava Windows, Mac OS, Linux i Sun operacijske sisteme.  - kpl. 1</t>
  </si>
  <si>
    <t xml:space="preserve">  1.25 Gbps max. Brzina prijenosa podataka, kompatibilan sa
   IEEE 802.3z Gigabit standardom, plug&amp;play, za 50/125µm. - kpl. 1</t>
  </si>
  <si>
    <t xml:space="preserve">  On/off prekidač, LED indikacija stanja, prenaponska zaštita
  max 4000W  - kpl. 1</t>
  </si>
  <si>
    <t>- UPS 1000VA, 1U 230V  - kpl. 1</t>
  </si>
  <si>
    <t>- Ampula sa aktivnom otopinom za automatsko gašenje požara klasa A, B, C, F i električnih uređaja, 580ml, -20C°÷70C°.  - kpl. 1</t>
  </si>
  <si>
    <t>- Vanjska jedinica (metalna) sa kamerom, zvučnikom,
   šifrarnikom, mikrofonom i 2x tipkalom zvona sa oznakama : kompl. 1</t>
  </si>
  <si>
    <t>- komplet napojne jedinice  : kompl. 1</t>
  </si>
  <si>
    <t>- relej za otvaranja ulaznih vrata  : kompl. 1</t>
  </si>
  <si>
    <t>- električna bravica (uskladiti sa ulaznim vratima)  : kompl. 1</t>
  </si>
  <si>
    <t>- komplet konfiguratora  : kompl. 1</t>
  </si>
  <si>
    <t>- unutarnja video (u boji) jedinica  : kompl. 2</t>
  </si>
  <si>
    <t>- Vanjska jedinica (metalna) sa kamerom, zvučnikom,
   mikrofonom i tipkalom zvona sa oznakama  : kompl. 1</t>
  </si>
  <si>
    <t>- komplet napojne jedinice : kompl. 1</t>
  </si>
  <si>
    <t>- relej za otvaranja ulaznih vrata : kompl. 1</t>
  </si>
  <si>
    <t>- unutarnja video (u boji) jedinica : kompl. 1</t>
  </si>
  <si>
    <t>Izolirana hvataljka, iSCON sustav - zaštita metalne konstrukcije - strojarske opreme</t>
  </si>
  <si>
    <t xml:space="preserve">Izolirani vodič nakon prve stezaljke za izjednačenje potencijala zamjenjuje ekvivalentan sigurnosni razmak do 0,75 metara u zraku. </t>
  </si>
  <si>
    <t>Tehničke karakteristike u pogledu zaštite od udara munje, ostvarenih sigurnosnih udaljenosti, materijala izrade.</t>
  </si>
  <si>
    <t>- izolirana hvataljka, za unutarnji izolirani vodič, 6000mm,
   ojačano staklenim vlaknima plastika  : kom. 1</t>
  </si>
  <si>
    <t>- izolirani vodič, ø 23mm, crna : m1. 10</t>
  </si>
  <si>
    <t>- držač voda, za montažu na konstrukciju, nehrđajući čelik : kom. 3</t>
  </si>
  <si>
    <t>- priključni nastavak za vod, ø 23mm, nehrđajući čelik  : kom. 1</t>
  </si>
  <si>
    <t>- odstojnik, za sustav,ojačano staklenim vlaknima
   plastika, svijetlosiva  : kom. 2</t>
  </si>
  <si>
    <t>- nosač krovnih instalacija,  za ravne krovove, 8mm,
   poliamid/polietilen, PA/PE, siva : kom. 2</t>
  </si>
  <si>
    <t>- sabirnica uzemljenja V2A sa pokrivom (polistiren, crna)
   7x ø16÷25mm2, 1x Rd ø8÷10, 1x FL30 : kom. 1</t>
  </si>
  <si>
    <t>Odlaganje i zbrinjavanje demontiranog agregata na sigurnu lokaciju unutar kompleksa.</t>
  </si>
  <si>
    <t>- protupožarne pjene  E90 S kartuša 380ml</t>
  </si>
  <si>
    <t>- protupožarnog punila za male rupe  (0,31l) E90</t>
  </si>
  <si>
    <t>- protupožarna žbuka E90 vreća 20kg</t>
  </si>
  <si>
    <t>- potisni pištolj za PP kartušuu</t>
  </si>
  <si>
    <t>Ispitivanja obuhvaća stavke:</t>
  </si>
  <si>
    <t>Izrada - ažuriranje elektrotehničkog projekta sa elektrotehničim sustavima:</t>
  </si>
  <si>
    <t>Obuka korisnika koju je potrebno provesti na način da se korisnici upoznaju sa sustavom, sa dokumentacijom, načinom vođenja dokumentacije i praktičnog dijela koji se provodi na licu mjesta.</t>
  </si>
  <si>
    <t>Obuku provesti u minimalno tri različita termina koja moraju biti sa vremenskim odmakom od minimalno 3 dana.</t>
  </si>
  <si>
    <t xml:space="preserve">Prvi dan je dostava dokumentacije i opće upoznavanje sa sustavima. Drugi dan je detaljniji opis i demonstriranje rada sustava sa terminom za pitanja i odgovore. </t>
  </si>
  <si>
    <t>Treći dan je demonstriranje rada sustava kao cjeline sa opisima u svezi garancija i održavanja.</t>
  </si>
  <si>
    <t>Qh ukupno = 33,6 - 36,96 kW</t>
  </si>
  <si>
    <t>N ukupno = maksimalno 8,00 kW    /   380-415 V, 3F, 50 Hz</t>
  </si>
  <si>
    <t>EER: minimalno 4,43 (100% opterećenja)</t>
  </si>
  <si>
    <t>ESEER: minimalno 7,47</t>
  </si>
  <si>
    <t>Qg ukupno = 37,8 - 41,58 kW</t>
  </si>
  <si>
    <t>N ukupno = maksimalno 8,50 kW    /   380-415 V, 3F, 50 Hz</t>
  </si>
  <si>
    <t>COP: minimalno 4,58 (100% opterećenja)</t>
  </si>
  <si>
    <t>Nivo zvučnog tlaka: maksimalno 60 dB(A) na udaljenosti 1 m od jedinice</t>
  </si>
  <si>
    <t>dimenzije ukupno: maksimalno 930x760 mm; h = 1690 mm</t>
  </si>
  <si>
    <t>težina ukupno: maksimalno 215 kg</t>
  </si>
  <si>
    <t>Qh ukupno = 39,2 - 43,12 kW</t>
  </si>
  <si>
    <t>N ukupno = maksimalno 9,00 kW    /   380-415 V, 3F, 50 Hz</t>
  </si>
  <si>
    <t>EER: minimalno 4,52 (100% opterećenja)</t>
  </si>
  <si>
    <t>ESEER: minimalno 7,33</t>
  </si>
  <si>
    <t>Qg ukupno = 44,1 - 48,51 kW</t>
  </si>
  <si>
    <t>N ukupno = maksimalno 10 kW    /   380-415 V, 3F, 50 Hz</t>
  </si>
  <si>
    <t>COP: minimalno 4,54 (100% opterećenja)</t>
  </si>
  <si>
    <t>Nivo zvučnog tlaka: maksimalno 61 dB(A) na udaljenosti 1 m od jedinice</t>
  </si>
  <si>
    <t>dimenzije ukupno: maksimalno 1240x760 mm; h = 1690 mm</t>
  </si>
  <si>
    <t>težina ukupno: maksimalno 237 kg</t>
  </si>
  <si>
    <t>Qh ukupno = 50,4 - 55,44 kW</t>
  </si>
  <si>
    <t>N ukupno = maksimalno 11 kW    /   380-415 V, 3F, 50 Hz</t>
  </si>
  <si>
    <t>EER: minimalno 4,62 (100% opterećenja)</t>
  </si>
  <si>
    <t>ESEER: minimalno 7,40</t>
  </si>
  <si>
    <t>Qg ukupno = 56,7 - 62,37 kW</t>
  </si>
  <si>
    <t>N ukupno = maksimalno 12 kW    /   380-415 V, 3F, 50 Hz</t>
  </si>
  <si>
    <t>COP: minimalno 4,75 (100% opterećenja)</t>
  </si>
  <si>
    <t>Nivo zvučnog tlaka: maksimalno 62 dB(A) na udaljenosti 1 m od jedinice</t>
  </si>
  <si>
    <t>težina ukupno: maksimalno 300 kg</t>
  </si>
  <si>
    <t>Qh ukupno = 67,2 - 73,92 kW</t>
  </si>
  <si>
    <t>N ukupno = maksimalno 17,50 kW    /   380-415 V, 3F, 50 Hz</t>
  </si>
  <si>
    <t>EER: minimalno 3,86 (100% opterećenja)</t>
  </si>
  <si>
    <t>ESEER: minimalno 6,57</t>
  </si>
  <si>
    <t>Qg ukupno = 74,3 - 81,73 kW</t>
  </si>
  <si>
    <t>N ukupno = maksimalno 19,00 kW    /   380-415 V, 3F, 50 Hz</t>
  </si>
  <si>
    <t>COP: minimalno 3,95 (100% opterećenja)</t>
  </si>
  <si>
    <t>Nivo zvučnog tlaka: maksimalno 67 dB(A) na udaljenosti 1 m od jedinice</t>
  </si>
  <si>
    <t>težina ukupno: maksimalno 310 kg</t>
  </si>
  <si>
    <t>Qh ukupno = 84 - 92,4 kW</t>
  </si>
  <si>
    <t>EER: minimalno 4,54 (100% opterećenja)</t>
  </si>
  <si>
    <t>ESEER: minimalno 7,43</t>
  </si>
  <si>
    <t>Qg ukupno = 94,5 - 103,95 kW</t>
  </si>
  <si>
    <t>N ukupno = maksimalno 20,50 kW    /   380-415 V, 3F, 50 Hz</t>
  </si>
  <si>
    <t>COP: minimalno 4,68 (100% opterećenja)</t>
  </si>
  <si>
    <t>Nivo zvučnog tlaka: maksimalno 64 dB(A) na udaljenosti 1 m od jedinice</t>
  </si>
  <si>
    <t>dimenzije ukupno: maksimalno 2170x760 mm; h = 1690 mm</t>
  </si>
  <si>
    <t>težina ukupno: maksimalno 515 kg</t>
  </si>
  <si>
    <t>Qh ukupno = 12,1 - 13,31 kW</t>
  </si>
  <si>
    <t>N ukupno = maksimalno 3,75 kW    /   220 V - 50 Hz</t>
  </si>
  <si>
    <t>EER: minimalno 3.39 (100% opterećenja)</t>
  </si>
  <si>
    <t>Qg ukupno = 12,5 - 13,75 kW</t>
  </si>
  <si>
    <t>N ukupno = maksimalno 3,00 kW    /   220 V - 50 Hz</t>
  </si>
  <si>
    <t>COP: minimalno 4,30 (100% opterećenja)</t>
  </si>
  <si>
    <t>Nivo zvučnog tlaka: maksimalno 50 dB(A) na udaljenosti 1m od jedinice</t>
  </si>
  <si>
    <t>dimenzije ukupno: maksimalno š x d = 950 x 330 mm ; h = 834 mm</t>
  </si>
  <si>
    <t>težina ukupno: maksimalno 69 kg</t>
  </si>
  <si>
    <t>Qh ukupno = 14,0 - 15,40 kW</t>
  </si>
  <si>
    <t>N ukupno = maksimalno 3,75 kW    /    3/380-415 V - 50 Hz</t>
  </si>
  <si>
    <t>EER: minimalno 3.93 (100% opterećenja)</t>
  </si>
  <si>
    <t>Qg ukupno = 16,0 - 17,6 kW</t>
  </si>
  <si>
    <t>COP: minimalno 4,44 (100% opterećenja)</t>
  </si>
  <si>
    <t>Nivo zvučnog tlaka: maksimalno 51 dB(A) na udaljenosti 1m od jedinice</t>
  </si>
  <si>
    <t>dimenzije ukupno: maksimalno š x d = 950 x 330 mm ; h = 1.380 mm</t>
  </si>
  <si>
    <t>težina ukupno: maksimalno 96 kg</t>
  </si>
  <si>
    <t>Qh ukupno = 22,4 - 24,64 kW</t>
  </si>
  <si>
    <t>N ukupno = maksimalno 6,50 kW    /   3/380-415 V - 50 Hz</t>
  </si>
  <si>
    <t>EER: minimalno 3,57 (100% opterećenja)</t>
  </si>
  <si>
    <t>Qg ukupno = 24,5 - 26,95 kW</t>
  </si>
  <si>
    <t>COP: minimalno 3,90 (100% opterećenja)</t>
  </si>
  <si>
    <t>Nivo zvučnog tlaka: maksimalno 59 dB(A) na udaljenosti 1m od jedinice</t>
  </si>
  <si>
    <t>težina ukupno: maksimalno 115 kg</t>
  </si>
  <si>
    <t>Qh ukupno = 28,0 - 30,8 kW</t>
  </si>
  <si>
    <t>N ukupno = maksimalno 9,00 kW    /   3/380-415 V - 50 Hz</t>
  </si>
  <si>
    <t>EER: minimalno 3,22 (100% opterećenja)</t>
  </si>
  <si>
    <t>Qg ukupno = 30,6 - 33,66 kW</t>
  </si>
  <si>
    <t>N ukupno = maksimalno 7,75 kW    /   3/380-415 V - 50 Hz</t>
  </si>
  <si>
    <t>COP: minimalno 4,05 (100% opterećenja)</t>
  </si>
  <si>
    <t>Nivo zvučnog tlaka: maksimalno 60 dB(A) na udaljenosti 1m od jedinice</t>
  </si>
  <si>
    <t>dimenzije ukupno: maksimalno š x d = 1.090 x 380 mm ; h = 1.625 mm</t>
  </si>
  <si>
    <t>težina ukupno: maksimalno 144 kg</t>
  </si>
  <si>
    <t>SEER: minimalno 6,2</t>
  </si>
  <si>
    <t>SCOP: minimalno 3,81</t>
  </si>
  <si>
    <t>Nivo zvučnog tlaka: maksimalno 47/52 dB(A) na udaljenosti 1m od jedinice</t>
  </si>
  <si>
    <t>dimenzije ukupno: maksimalno d x š = 870 x 320 mm ; h = 655 mm</t>
  </si>
  <si>
    <t>masa: maksimalno 44,6 kg</t>
  </si>
  <si>
    <t>SCOP: minimalnp 3,81</t>
  </si>
  <si>
    <t>masa: maksimalno44,6 kg</t>
  </si>
  <si>
    <t>Qh  = 2,2 - 2,42 kW</t>
  </si>
  <si>
    <t>Qg = 2,5 - 2,75 kW</t>
  </si>
  <si>
    <t>dimenzije: maksimalno lxbxh 1067 x 203 x 635</t>
  </si>
  <si>
    <t>težina:maksimalno  27 kg</t>
  </si>
  <si>
    <t>Qh  = 3,6 - 3,96 kW</t>
  </si>
  <si>
    <t>Qg = 4,0 - 4,4 kW</t>
  </si>
  <si>
    <t>težina: maksimalno 27 kg</t>
  </si>
  <si>
    <t>Qh  = 2,8 - 3,08 kW</t>
  </si>
  <si>
    <t>Qg = 3,2 - 3,52 kW</t>
  </si>
  <si>
    <t>ESP = minimalno 78 / 59 Pa</t>
  </si>
  <si>
    <t>dimenzije: maksimalno 900 x 700 x 270</t>
  </si>
  <si>
    <t>težina: maksimalno 26 kg</t>
  </si>
  <si>
    <t>Qg = 3,2 - 3,52kW</t>
  </si>
  <si>
    <t>Qh  = 4,5 - 4,95 kW</t>
  </si>
  <si>
    <t>Qg = 5,0 - 5,5 kW</t>
  </si>
  <si>
    <t>Qh  = 5,6 - 6,16 kW</t>
  </si>
  <si>
    <t>Qg = 6,3 - 6,93 kW</t>
  </si>
  <si>
    <t>težina: maksimalno 26,5 kg</t>
  </si>
  <si>
    <t>Qh  = 7,1 - 7,81 kW</t>
  </si>
  <si>
    <t>Qg = 8,0 - 8,8 kW</t>
  </si>
  <si>
    <t>Qh  = 12,3 - 13,53 kW</t>
  </si>
  <si>
    <t>Qg = 13,8 - 15,18 kW</t>
  </si>
  <si>
    <t>ESP = minimalno 98 / 78 Pa</t>
  </si>
  <si>
    <t>dimenzije: maksimalno 1250 x 700 x 270</t>
  </si>
  <si>
    <t>težina: maksimalno 38 kg</t>
  </si>
  <si>
    <t>Qh  = 15,8 - 17,38 kW</t>
  </si>
  <si>
    <t>Qg = 18,0 - 19,8 kW</t>
  </si>
  <si>
    <t>ESP = minimalno 137 / 98 Pa</t>
  </si>
  <si>
    <t>dimenzije: maksimalno 1250 x 700 x 360</t>
  </si>
  <si>
    <t>težina: maksimalno 53 kg</t>
  </si>
  <si>
    <t>Qh DX izmjenjivača = 7,46 - 8,20 kW</t>
  </si>
  <si>
    <t>Qg = 9,80 - 10,78 kW</t>
  </si>
  <si>
    <t>VZ = minimalno 800 / 800 / 640 m3/h</t>
  </si>
  <si>
    <t>ESP = minimalno 140 / 90 / 70 Pa</t>
  </si>
  <si>
    <t>Stupanj učink. (temp.): minimalno 80% /80% / 81%</t>
  </si>
  <si>
    <t>Stupanj učink. (ental.- grijanje): minimalno 69% / 67% / 67%</t>
  </si>
  <si>
    <t>Dimenzije: maksimalno 1667 x 1140 mm ; h = 365 mm</t>
  </si>
  <si>
    <t>Težina: maksimalno 105 kg</t>
  </si>
  <si>
    <t>Nivo zvučnog tlaka: maksimalno 39/37/34 dB(A)</t>
  </si>
  <si>
    <t>Qh DX izmjenjivača = 9,12 - 10 kW</t>
  </si>
  <si>
    <t>Qg = 11,72 - 12,90 kW</t>
  </si>
  <si>
    <t>VZ = minimalno 1000 / 1000 / 820 m3/h</t>
  </si>
  <si>
    <t>ESP = minimalno 110 / 70 / 60 Pa</t>
  </si>
  <si>
    <t>Stupanj učink. (temp.): minimalno 78% /76% / 76%</t>
  </si>
  <si>
    <t>Stupanj učink. (ental.- grijanje): minimalno 66% / 64% / 64%</t>
  </si>
  <si>
    <t>Nivo zvučnog tlaka: maksimalno 40/38/35 dB(A)</t>
  </si>
  <si>
    <t>Dobava i montaža izoliranih frigo bakrenih cijevi za izvedbu freonske instalacije parne i tekuće faze,cijevi moraju biti sa unutarnje strane odmašćene,prije ugradnje propuhane, u stavku cijevi uključen je sav pribor za spajanje, cijev-cijev te uređaj-cijev, inertni plin za ostvarivanje zaštitne atmosfere prilikom tvrdog lotanja, te srebro kao dodatni materijal za spajanje cijevi, plin i kisik.</t>
  </si>
  <si>
    <t>Dobava i montaža kanala pravokutnog presjeka izrađenih iz  pocinčanog lima debljine prema normi DIN 24157 ili jednakovrijednoj normi, komplet s elementima spajanja, ukrućenjima, skretnim limovima, fazonskim komadima, koljenima i sl. te svim materijalom i priborom potrebnim za ugradnju do pune pogonske gotovosti. Količina uključuje tlačne kanale od kanalskih jedinica do istrujnih rešetki, te izradu plenuma (tlačni + usisni) kanalskih i parapetnih jedinica (32 komada kanalskih + 9 parapetnih jedinica).</t>
  </si>
  <si>
    <t>Dobava i montaža električnog podnog grijanja sastavljenog od samoljepive mrežice i upletenog grijaćeg kabla debljine 2,3 mm za polaganje na glazuru ispod keramičkih pločica. Širina grijaće podloge je 0,5 m, dužina prema potrebi. Samoljepivu mrežicu, kao nosivu potkonstrukciju grijaćeg kabla je moguće rezati i rotirati, te na taj način formirati podlogu, pri čemu grijaći kabel mora ostati neprekinut. Ustavci obuhvatiti sav potreban pribor ua montažu i spajanje. Grijaća podloga je učina 150 W/m2, slijedećih površina i učina grijanja:</t>
  </si>
  <si>
    <r>
      <t>- ventilatorska sekcija:
- protok zraka: 8240 m3/h
- ekst. tlak:</t>
    </r>
    <r>
      <rPr>
        <sz val="10"/>
        <color indexed="10"/>
        <rFont val="Tahoma"/>
        <family val="2"/>
        <charset val="238"/>
      </rPr>
      <t xml:space="preserve"> </t>
    </r>
    <r>
      <rPr>
        <sz val="10"/>
        <rFont val="Tahoma"/>
        <family val="2"/>
        <charset val="238"/>
      </rPr>
      <t>minimalno</t>
    </r>
    <r>
      <rPr>
        <sz val="10"/>
        <color indexed="10"/>
        <rFont val="Tahoma"/>
        <family val="2"/>
        <charset val="238"/>
      </rPr>
      <t xml:space="preserve"> </t>
    </r>
    <r>
      <rPr>
        <sz val="10"/>
        <rFont val="Tahoma"/>
        <family val="2"/>
        <charset val="238"/>
      </rPr>
      <t>300 Pa
-</t>
    </r>
    <r>
      <rPr>
        <sz val="10"/>
        <color indexed="8"/>
        <rFont val="Tahoma"/>
        <family val="2"/>
        <charset val="238"/>
      </rPr>
      <t xml:space="preserve"> napon: U=400 V</t>
    </r>
    <r>
      <rPr>
        <sz val="10"/>
        <rFont val="Tahoma"/>
        <family val="2"/>
        <charset val="238"/>
      </rPr>
      <t xml:space="preserve">
- snaga ventilatora: maksimalno P= 4,00 kW</t>
    </r>
  </si>
  <si>
    <t>- ventilatorska sekcija:
- protok zraka: 8240 m3/h
- ekst. tlak: minimalno 300 Pa
- napon: U=400 V
- snaga ventilatora: maksimalno P= 4,00 kW</t>
  </si>
  <si>
    <t>- ventilatorska sekcija:
- protok zraka: 6410 m3/h
- ekst. tlak: minimalno 400 Pa
- napon: U=400 V
- snaga ventilatora: maksimalno P=  2,4 kW</t>
  </si>
  <si>
    <t>- ventilatorska sekcija:
- protok zraka: 5860 m3/h
- ekst. tlak: minimalno 400 Pa
- napon: U=400 V
- snaga ventilatora: maksimalno P= 2,40 kW</t>
  </si>
  <si>
    <t>- ventilatorska sekcija:
- protok zraka: 1590 m3/h
- ekst. tlak: minimalno 300 Pa
- napon: U=400 V
- snaga ventilatora: maksimalno P=  0,80 kW</t>
  </si>
  <si>
    <t>- ventilatorska sekcija:
- protok zraka: 1400 m3/h
- ekst. tlak: minimalno 300 Pa
- napon: U=400 V
- snaga ventilatora: maksimalno P= 0,80kW</t>
  </si>
  <si>
    <t>- ventilatorska sekcija:
- protok zraka: 5610 m3/h
- ekst. tlak: minimalno 350 Pa
- napon: U=400 V
- snaga ventilatora: maksimalno P=  2,40 kW</t>
  </si>
  <si>
    <t>- ventilatorska sekcija:
- protok zraka: 5610 m3/h
- ekst. tlak: minimalno 350 Pa
- napon: U=400 V
- snaga ventilatora: maksimalno P= 2,4 kW</t>
  </si>
  <si>
    <t>Dobava i montaža kanala za distribuciju zraka, izrađenih od pocinčanog lima debljine prema normi DIN 24157 list 2 ili jednakovrijednoj normi, spajani pomoću prirubnica, uključujući sve prijelazne i fazonske komade, ovješenja, potrebna ukrućenja, čelične profile i slično.</t>
  </si>
  <si>
    <t xml:space="preserve"> - visina dobave          minimalno 150 Pa    </t>
  </si>
  <si>
    <t>4.3.48.</t>
  </si>
  <si>
    <t xml:space="preserve"> - visina dobave           minimalno 100 Pa    </t>
  </si>
  <si>
    <t xml:space="preserve"> - visina dobave           minimalno 120 Pa    </t>
  </si>
  <si>
    <t xml:space="preserve"> - visina dobave           minimalno 180 Pa    </t>
  </si>
  <si>
    <t xml:space="preserve"> - visina dobave           minimalno 150 Pa    </t>
  </si>
  <si>
    <t xml:space="preserve"> - visina dobave           minimalno 20 Pa    </t>
  </si>
  <si>
    <t>Ormar je za unutarnju  ugradnju, u zaštiti IP54, zidne izvedbe. Opremljen je sa svim potrebnim elementima DDC regulacije, kao i svim potrebnim elementima energetike. Isporučuje se kompletno ožičen i ispitan, sa svom potrebnom tehničkom dokumentacijom - komada 1.
Ormar je dimenzija 800x2000x400</t>
  </si>
  <si>
    <t>Ormar je za unutarnju  ugradnju, u zaštiti IP54, zidne izvedbe. Opremljen je sa svim potrebnim elementima DDC regulacije, kao i svim potrebnim elementima energetike. Isporučuje se kompletno ožičen i ispitan, sa svom potrebnom tehničkom dokumentacijom. Signalizacija stanja PP zaklopki predviđena je LED signalizacijom na vratima ormara - komada 1
Ormar je dimenzija 1000x2000x350</t>
  </si>
  <si>
    <t>WEB ORIJENTIRAN CNUS</t>
  </si>
  <si>
    <t>CNUS daje sljedeće mogućnosti:
-vizuallizacija i upravljanje sustavom sa bilo kojeg računala na mreži putem internet preglednika
-alarmiranje
-trendiranje
-slanje e-mailova u slučaju alarma</t>
  </si>
  <si>
    <t>-integracija klima komore VK-PD po BACnet/IP protokolu - komada 1</t>
  </si>
  <si>
    <t>-integracija klima komore VK-P1 po BACnet/IP protokolu - komada 1</t>
  </si>
  <si>
    <t>-integracija klima komore VK-UP po BACnet/IP protokolu - komada 1</t>
  </si>
  <si>
    <t>-integracija klima komore VK-P2 po BACnet/IP protokolu - komada 1</t>
  </si>
  <si>
    <r>
      <t xml:space="preserve">Priključak za ispitivanje sprinkler instalacije sukladan VdS propisu za montažu na kraj cijevne mreže, koji se sastoji od:
   - pocinčani holender s blendom </t>
    </r>
    <r>
      <rPr>
        <sz val="9"/>
        <rFont val="Calibri"/>
        <family val="2"/>
        <charset val="238"/>
      </rPr>
      <t>Ø</t>
    </r>
    <r>
      <rPr>
        <sz val="9"/>
        <rFont val="Tahoma"/>
        <family val="2"/>
        <charset val="238"/>
      </rPr>
      <t>11 mm
   - pocinčana cijev 1'' duljine 200 mm
   - dvodjelne obujmica 1'' s pričvrsnim vijkom
   - kuglasti ventil 1'' N/V
   - limena spojnica za lokot
   - lokot s ključem
   - vatrogasna stabilna spojnica tip D</t>
    </r>
  </si>
  <si>
    <t xml:space="preserve">Kontrolor protoka NO80 u kompletu sa test ventilom 1", koji se sastoji od:
   - kontrolor protoka NO80
   - kuglasti ventil 1''
   - pocinčani holender s blendom Ø11 mm
   - pocinčana cijev 1'' duljine 200 mm </t>
  </si>
  <si>
    <t>Zasun sa indikacijom otvorenosti (sa mikrosklopkom) NP10, u kompletu sa prirubnicama (2 kom), vijcima (8 kom) i brtvama (2 kom) (sa VdS certifikatom) slijedeće dimenzije:
   NO65</t>
  </si>
  <si>
    <t>Zasun sa indikacijom otvorenosti (sa mikrosklopkom) NP10, u kompletu sa prirubnicama (2 kom), vijcima (8 kom) i brtvama (2 kom) (sa VdS certifikatom) slijedeće dimenzije:
   NO80</t>
  </si>
  <si>
    <t>Nepovratni ventil, NP10, u kompletu sa prirubnicama (2 kom), vijcima (8 kom) i brtvama (2 kom) (sa VdS certifikatom), slijedeće dimenzije:
   NO65</t>
  </si>
  <si>
    <t>Nepovratni ventil, NP10, u kompletu sa prirubnicama (2 kom), vijcima (8 kom) i brtvama (2 kom) (sa VdS certifikatom), slijedeće dimenzije:
   NO80</t>
  </si>
  <si>
    <t>Ovjesni i konzolni materijal, pocinčani, za pričvršćenje cjevovoda, koji se sastoji od obujmice i pričvrsnog vijka (sa VdS certifikatom), za cijevi slijedećeg promjera:
NO25</t>
  </si>
  <si>
    <t>Ovjesni i konzolni materijal, pocinčani, za pričvršćenje cjevovoda, koji se sastoji od obujmice i pričvrsnog vijka (sa VdS certifikatom), za cijevi slijedećeg promjera:
NO32</t>
  </si>
  <si>
    <t>Ovjesni i konzolni materijal, pocinčani, za pričvršćenje cjevovoda, koji se sastoji od obujmice i pričvrsnog vijka (sa VdS certifikatom), za cijevi slijedećeg promjera:
NO40</t>
  </si>
  <si>
    <t>Ovjesni i konzolni materijal, pocinčani, za pričvršćenje cjevovoda, koji se sastoji od konzole, sidro vijka (2 kom), obujmice i pričvrsnog vijka (sa VdS certifikatom), za cijevi slijedećeg promjera:
NO50</t>
  </si>
  <si>
    <t>Ovjesni i konzolni materijal, pocinčani, za pričvršćenje cjevovoda, koji se sastoji od konzole, sidro vijka (2 kom), obujmice i pričvrsnog vijka (sa VdS certifikatom), za cijevi slijedećeg promjera:
NO65</t>
  </si>
  <si>
    <t>Ovjesni i konzolni materijal, pocinčani, za pričvršćenje cjevovoda, koji se sastoji od konzole, sidro vijka (2 kom), obujmice i pričvrsnog vijka (sa VdS certifikatom), za cijevi slijedećeg promjera:
NO80</t>
  </si>
  <si>
    <t>Set za punjenje i odzračivanje sustava sa propilen glikolom, koji se sastoji od:
   - kuglasti ventil 3/4'' (2 kom)</t>
  </si>
  <si>
    <t>Ekspanzijska posuda 12 l za mješavinu voda - propilen glikol, koja se sastoji od:
   - ekspanzijska posuda 12 l
   - kuglasti ventil 3/4''</t>
  </si>
  <si>
    <t>Obračun prema komadu.</t>
  </si>
  <si>
    <t xml:space="preserve">Najam, montaža, demontaža i održavanje za cijelo vrijeme trajanja gradnje, gradilišne ograde minimalne visine 2,5 metra. Stavka uključuje temelje, čeličnu konstrukciji i postavljanje panel ploča koje moraju biti ravne, bez oštećenja i podesne za postavu plakata, promo materijala i sl.. </t>
  </si>
  <si>
    <t>1.1.6.</t>
  </si>
  <si>
    <t>GRAD ZADAR</t>
  </si>
  <si>
    <t>Narodni trg 1, 23000 Zadar</t>
  </si>
  <si>
    <t>Radovi na rekonstrukciji objekta Providurove palače u Zadru</t>
  </si>
  <si>
    <t>TROŠKOVNIK</t>
  </si>
  <si>
    <t>Evidencijski broj nabave:</t>
  </si>
  <si>
    <t>MN 050-2/18-9</t>
  </si>
  <si>
    <t>Demontirani materijal odvesti na gradski deponij (Odlagalište otpada Diklo) udaljen 8km od gradilišta. Dio kamenog materijala potrebno je deponirati na gradilištu kako bi se isti mogao ponovo ugraditi prilikom krpanja i zapunjavanja kamenog ziđa.</t>
  </si>
  <si>
    <t>Stavka uključuje skidanje svih slojeva ravnog krova, odspajanje postojećih instalacija i odvoz materijala na gradski deponij (Odlagalište otpada Diklo) udaljen 8km od gradilišta.</t>
  </si>
  <si>
    <t>Stavka uključuje odvoz viška materijala na gradski deponij (Odlagalište otpada Diklo) udaljen 8km od gradilišta.</t>
  </si>
  <si>
    <t>Stavka uključuje kompletno uklanjanje temelja, odvoz viška materijala, betona i šute na gradski deponij (Odlagalište otpada Diklo) udaljen 8km od gradilišta.</t>
  </si>
  <si>
    <t>Kriterij jednakovrijednosti:                                                                           tip morta prema HRN EN 998-2 = G-M5   (ili drugoj jednakovrijednoj normi)
tip hidrauličkog veziva prema HRN EN 459-1 = NHL 3.5 i NHL 5  (ili drugoj jednakovrijednoj normi)                                                                    kapilarno upijanje vode prema HRN EN 1015-18 &lt; 0,3 kg/(m²·min^0.5) (ili jednakovrijednoj normi)
razred reakcije na požar HRN EN 13501-1 = A1 (ili drugoj jednakovrijednoj normi)</t>
  </si>
  <si>
    <t>Donja pojas komunikacijskog hodnika uz gore spomenute profile (rebra) ima i profile u drugom smjeru a izvodi se i iz HEB 200 (izuzev jednoj situaciji gdje se izvodi HEB 220). Ispuna se izvodi od čeličnog profila 100x100x5mm.</t>
  </si>
  <si>
    <t>Zidovi moraju zadovoljiti otpornost na požar 60min, a sve u skladu s normom iz skupine HRN DIN 4102 ili drugom jednakovrijednom normom.</t>
  </si>
  <si>
    <t>Završna obostrana obloga je iz gipskartonskih ploča tipa A prema HRN EN520 (ili drugoj jednakovrijednoj normi) i ispunom od kamene vune debljine minimalno 60mm, i gustoće 30kg/m³.</t>
  </si>
  <si>
    <t>Pregradna stjenka mora zadovoljiti zvučni zahtjev od min Rw=55 dB. Ukupna debljina pregrade je 12.5 cm. Izrada potkonstrukcije od tipskih profila CW/UW 75 iz pocinčanog lima debljine 0,6mm sukladno HRN EN 14195 (ili drugoj jednakovrijednoj normi).</t>
  </si>
  <si>
    <t>Pregradna stjenka mora zadovoljiti zvučni zahtjev od min Rw=55 dB. Ukupna debljina pregrade je 15,0 cm. Izrada potkonstrukcije od tipskih profila CW/UW 100 iz pocinčanog lima debljine 0,6mm sukladno HRN EN 14195 (ili drugoj jednakovrijednoj normi).</t>
  </si>
  <si>
    <t>Završna obostrana obloga je iz gipskartonskih ploča tipa H2 prema HRN EN520 (ili drugoj jednakovrijednoj normi) i ispunom od kamene vune debljine minimalno 60mm, i gustoće 30kg/m³.</t>
  </si>
  <si>
    <t>Pregradna stjenka mora zadovoljiti zvučni zahtjev od min Rw=55 dB. Ukupna debljina pregrade je 12,5 cm. Izrada potkonstrukcije od tipskih profila CW/UW 75 iz pocinčanog lima debljine 0,6mm sukladno HRN EN 14195 (ili drugoj jednakovrijednoj normi).</t>
  </si>
  <si>
    <t>Dobava i postava UA profila prema HRN EN 14195 (ili drugoj jednakovrijednoj normi) na mjestima otvora vrata. UA profil se postavlja u utične kutnike koji su pričvrščeni za međukatnu konstrukciju. Visina ugradnje je do 5,0m.</t>
  </si>
  <si>
    <r>
      <t xml:space="preserve">Dobava i montaža spuštenog stropa s jednostrukom oblogom iz gips-kartonskih ploča debljine 12,5 mm, tipa H2 prema HRN EN520 (ili drugoj jednakovrijednoj normi) i dvostrukom potkonstrukcijom u ulaznom prostoru </t>
    </r>
    <r>
      <rPr>
        <b/>
        <sz val="9"/>
        <rFont val="Tahoma"/>
        <family val="2"/>
        <charset val="238"/>
      </rPr>
      <t>0.01</t>
    </r>
    <r>
      <rPr>
        <sz val="9"/>
        <rFont val="Tahoma"/>
        <family val="2"/>
        <charset val="238"/>
      </rPr>
      <t xml:space="preserve"> Providurove palače.</t>
    </r>
  </si>
  <si>
    <t xml:space="preserve">Potkonstrukcija se sastoji od tipskih UD/CD profila iz pocinčanog lima debljine 0,6 mm prema HRN EN 14195 (ili drugoj jednakovrijednoj normi) nosivi CD profili i montažni CD profili postavljeni su na rasteru 100/50 cm. </t>
  </si>
  <si>
    <t>Dobava i montaža spuštenog stropa s jednostrukom oblogom iz gips-kartonskih ploča debljine 12,5 mm, tipa A 13 prema HRN EN520 (ili drugoj jednakovrijednoj normi) i dvostrukom potkonstrukcijom u prizemlju Providurove palače.</t>
  </si>
  <si>
    <t>Dobava i montaža spuštenog stropa s jednostrukom oblogom iz gips-kartonskih ploča debljine 12,5 mm, tipa A 13 prema HRN EN520 (ili drugoj jednakovrijednoj normi) i dvostrukom potkonstrukcijom na prvom katu Providurove palače.</t>
  </si>
  <si>
    <t>Dobava i montaža spuštenog stropa s jednostrukom oblogom iz gips-kartonskih ploča debljine 12,5 mm, tipa A 13 prema HRN EN520 (ili drugoj jednakovrijednoj normi) i dvostrukom potkonstrukcijom na drugom katu Providurove palače.</t>
  </si>
  <si>
    <t>Dobava i montaža spuštenog stropa s jednostrukom oblogom iz gips-kartonskih ploča debljine 12,5 mm, tipa A 13 prema HRN EN520 (ili drugoj jednakovrijednoj normi)  i dvostrukom potkonstrukcijom na trecem katu Providurove palače.</t>
  </si>
  <si>
    <t>Dobava i montaža spuštenog stropa s jednostrukom oblogom iz gips-kartonskih ploča debljine 12,5 mm, tipa H2 prema HRN EN520 (ili drugoj jednakovrijednoj normi) i dvostrukom potkonstrukcijom u prostorijama sanitarija Providurove palače.</t>
  </si>
  <si>
    <t>Potrebna parna brana i toplinska zaštita iz mineralne vune. Na međukatnu konstrukciju postavlja se potkonstrukcija na odgovarajući ovjes (razred nosivosti prema DIN 18168 dio 2 – 0,4 kN (ili drugoj jednakovrijednoj normi)) rastera 75/100.</t>
  </si>
  <si>
    <t>Dobava i montaža protupožarnog spuštenog stropa EI 60 s dvostrukom oblogom iz gips-kartonskih ploča min. debljine 15 mm, tipa DF 15 prema HRN EN520 (ili drugoj jednakovrijednoj normi) i dvostrukom potkonstrukcijom.</t>
  </si>
  <si>
    <t xml:space="preserve">Potkonstrukcija se sastoji od tipskih UD/CD profila iz pocinčanog lima debljine 0,6 mm prema HRN EN 14195 (ili jednakovrijednoj normi)  nosivi CD profili i montažni CD profili postavljeni su na rasteru 100/50 cm. </t>
  </si>
  <si>
    <t>Na konstrukciju postavlja se potkonstrukcija na odgovarajući ovjes (razred nosivosti prema DIN 18168 dio 2 – 0,4 kN (ili drugoj jednakovrijednoj normi)) rastera 75/100.</t>
  </si>
  <si>
    <t>Na međukatnu konstrukciju postavlja se potkonstrukcija na odgovarajući ovjes (razred nosivosti prema DIN 18168 dio 2 – 0,4 kN (ili drugoj jednakovrijednoj normi)) rastera 75/100.</t>
  </si>
  <si>
    <t>Na međukatnu konstrukciju postavlja se potkonstrukcija na odgovarajući ovjes (razred nosivosti prema DIN 18168 dio 2 – 0,4 kN (ili drugoj jednakovrijendoj normi)) rastera 75/100.</t>
  </si>
  <si>
    <t>Dobava i montaža sustava suhog estriha sa min. 2×18 mm podnim pločama prema HRN EN 15283-1 (ili drugoj jednakovrijednoj normi) ukupna debljina 36 mm, požarni zahtjev EI 60.</t>
  </si>
  <si>
    <t>Dobava i montaža sustava suhog estriha sa min. 23 mm podnim pločama prema HRN EN 15283-1 (ili drugoj jednakovrijednoj normi).</t>
  </si>
  <si>
    <t>Dobava i montaža protupožarnog spuštenog stropa EI 90 s dvostrukom oblogom iz gips-kartonskih ploča min. debljine 15 mm, tipa DF 15 prema HRN EN520 (ili drugoj jednakovrijednoj normi) i dvostrukom potkonstrukcijom.</t>
  </si>
  <si>
    <t xml:space="preserve">S unutarnje strane vrata opremiti panik okovom  sukladno normama HRN EN 1125 i HRN EN 179 (ili drugom jednakovrijednom normom). </t>
  </si>
  <si>
    <t>Okov: panti, panik brava, prihvatnik, panik letva (EN 1125 ili jednakovrijedna norma), panik kvaka (EN 179 ili jednakovrijedna norma)  ili obična kvaka s unutarnje strane, kvaka s vanjske i hidraulički samozatvarač.</t>
  </si>
  <si>
    <t>Okov: panti, panik brava, prihvatnik, panik letva (EN 1125 ili jednakovrijedna norma), panik kvaka (EN 179 ili jednakovrijedna norma)  ili obična kvaka s unutarnje stranje, kvaka s vanjske i hidraulički samozatvarač.</t>
  </si>
  <si>
    <t>Kriterij jednakovrijednosti:                                                                           tip morta prema HRN EN 998-1 = GP-CS IV (ili jednakovrijednoj normi) 
čvrstoća prionjivosti prema HRN EN 1015-12 &gt; 0,7 MPa (ili jednakovrijednoj normi)
kapilarno upijanje vode prema HRN EN 1015-18 = razred W1 (ili jednakovrijednoj normi)</t>
  </si>
  <si>
    <t>Kriterij jednakovrijednosti:                                                                           tip morta prema HRN EN 998-1= R-CS II (ili jednakovrijednoj normi) 
čvrstoća prionjivosti prema HRN EN 1015-12 &gt; 0,4 MPa (ili jednakovrijednoj normi)
kapilarno upijanje vode nakon 24 h prema HRN EN 1015-18 &gt; 0,3 kg/m2 (ili jednakovrijednoj normi)</t>
  </si>
  <si>
    <t>Kriterij jednakovrijednosti:                                                                           tip morta prema HRN EN 998-1 = GP-CS II (ili jednakovrijednoj normi) 
čvrstoća prionjivosti prema HRN EN 1015-12 &gt; 0,3 MPa (ili jednakovrijednoj normi)
kapilarno upijanje vode prema HRN EN 1015-18 = razred W0 (ili jednakovrijednoj normi)</t>
  </si>
  <si>
    <t>Kriterij jednakovrijednosti:                                                                           tip morta prema HRN EN 998-1 = GP-CS IV (ili jednakovrijednoj normi)
čvrstoća prionjivosti prema HRN EN 1015-12 &gt; 0,6 MPa (ili jednakovrijednoj normi) 
kapilarno upijanje vode prema HRN EN 1015-18 = razred W2 (ili jednakovrijednoj normi)</t>
  </si>
  <si>
    <t>Kriterij jednakovrijednosti:                                                                           tip morta prema HRN EN 998-1= GP-CS IV (ili jednakovrijednoj normi)
čvrstoća prionjivosti prema HRN EN 1015-12 &gt; 0,7 MPa (ili jednakovrijednoj normi)
kapilarno upijanje vode prema HRN EN 1015-18 = razred W1 (ili jednakovrijednoj normi)</t>
  </si>
  <si>
    <t>Kriterij jednakovrijednosti:                                                                           tip morta prema HRN EN 998-1= R-CS II  (ili jednakovrijednoj normi)
čvrstoća prionjivosti prema HRN EN 1015-12 &gt; 0,4 MPa (ili jednakovrijednoj normi) 
kapilarno upijanje vode nakon 24 h prema HRN EN 1015-18 &gt; 0,3 kg/m2 (ili jednakovrijednoj normi)</t>
  </si>
  <si>
    <t>Kriterij jednakovrijednosti:                                                                           tip morta prema HRN EN 998-1 = GP-CS II (ili jednakovrijednoj normi)
čvrstoća prionjivosti prema HRN EN 1015-12 &gt; 0,3 MPa (ili jednakovrijednoj normi)
kapilarno upijanje vode prema HRN EN 1015-18 = razred W0 (ili jednakovrijednoj normi)</t>
  </si>
  <si>
    <t>Kriterij jednakovrijednosti:                                                                           tip morta prema HRN EN 998-1 = GP-CS IV (ili jednakovrijednoj normi) 
čvrstoća prionjivosti prema HRN EN 1015-12 &gt; 0,6 MPa (ili jednakovrijednoj normi)
kapilarno upijanje vode prema HRN EN 1015-18 = razred W2 (ili jednakovrijednoj normi)</t>
  </si>
  <si>
    <t>Kriterij jednakovrijednosti:                                                                           tip morta prema HRN EN 998-1 = GP-CS IV (ili jednakovrijednoj normi)
čvrstoća prionjivosti prema HRN EN 1015-12 &gt; 0,7 MPa (ili jednakovrijednoj normi)
kapilarno upijanje vode prema HRN EN 1015-18 = razred W1 (ili jednakovrijednoj normi)</t>
  </si>
  <si>
    <t>Kriterij jednakovrijednosti:                                                                           tip morta prema HRN EN 998-1 = R-CS II (ili jednakovrijednoj normi)
čvrstoća prionjivosti prema HRN EN 1015-12 &gt; 0,4 MPa (ili jednakovrijednoj normi)
kapilarno upijanje vode nakon 24 h prema HRN EN 1015-18 &gt; 0,3 kg/m2 (ili jednakovrijednoj normi)</t>
  </si>
  <si>
    <t>Kriterij jednakovrijednosti:                                                                           tip morta prema HRN EN 998-1 = GP-CS IV (ili jednakovrijednoj normi)
čvrstoća prionjivosti prema HRN EN 1015-12 &gt; 0,6 MPa (ili jednakovrijednoj normi)
kapilarno upijanje vode prema HRN EN 1015-18 = razred W2 (ili jednakovrijednoj normi)</t>
  </si>
  <si>
    <t>Podloga mora biti suha , površinski strojno zaglađena, ravna - EU norme 18 202 tabela 3 (ili jednakovrijedna norma), red 3, čvrsta - min C 25/30, prionjivosti &gt; 1,5 N/mm2, bez cementne skrame, nečistoća, pukotina i sl. Površina mora biti dilatirana u polja veličine 6x6 m.</t>
  </si>
  <si>
    <r>
      <t xml:space="preserve"> - </t>
    </r>
    <r>
      <rPr>
        <b/>
        <sz val="9"/>
        <rFont val="Tahoma"/>
        <family val="2"/>
        <charset val="238"/>
      </rPr>
      <t>sigurnosna svojstva</t>
    </r>
    <r>
      <rPr>
        <sz val="9"/>
        <rFont val="Tahoma"/>
        <family val="2"/>
        <charset val="238"/>
      </rPr>
      <t>: vatrootpornost B1 prema HR DIN 4102 (ili jednakovrijedna norma); dinamički koeficijent trenja, EN13893: DS (ili jednakovrijedna norma); protukliznost, DIN51130:R9 (ili jednakovrijedna norma); prigušenje buke topota ISO140-8: 10 dB (ili jednakovrijedna norma).</t>
    </r>
  </si>
  <si>
    <r>
      <t xml:space="preserve"> - </t>
    </r>
    <r>
      <rPr>
        <b/>
        <sz val="9"/>
        <rFont val="Tahoma"/>
        <family val="2"/>
        <charset val="238"/>
      </rPr>
      <t>osnovna svojstva</t>
    </r>
    <r>
      <rPr>
        <sz val="9"/>
        <rFont val="Tahoma"/>
        <family val="2"/>
        <charset val="238"/>
      </rPr>
      <t>: debljina 3,0mm; građevinska klasa: 34 (javna), 43 (industrijska); dimenzije traka: 1.9mx10m; težina 5200g/m2; zaostalo utisnuće: EN433: 0.08mm (ili jednakovrijedna norma); električni otpor ka uzemljenju VDE100: &gt;200 kΩ, antistatik (ili jednakovrijedna norma).</t>
    </r>
  </si>
  <si>
    <t xml:space="preserve"> - otpornost boje na svijetlo: 8; protukliznost: R9; građevinska klasa: 33 (heavy use); zapaljivost: Bfl-s1 prema EN 13501-1 (ili jednakovrijedna norma) odnosno B1 prema HR DIN 4102 (ili jednakovrijedna norma); certifikati: atest vatrootpornosti; BRE, Floor Score.</t>
  </si>
  <si>
    <t>Dobava i postava izravnavajućeg sloja na suhi estrih (maksimalna dozvoljena vlažnost estriha prema DIN 18560 je 2,0% CM (ili druga jednakovrijedna norma)).</t>
  </si>
  <si>
    <r>
      <t xml:space="preserve"> - </t>
    </r>
    <r>
      <rPr>
        <b/>
        <sz val="9"/>
        <rFont val="Tahoma"/>
        <family val="2"/>
        <charset val="238"/>
      </rPr>
      <t>dodatna svojstva</t>
    </r>
    <r>
      <rPr>
        <sz val="9"/>
        <rFont val="Tahoma"/>
        <family val="2"/>
        <charset val="238"/>
      </rPr>
      <t xml:space="preserve">: otpornost na kemikalije EN 423-otporan (ili jednakovrijedna norma); otpornost na goruće opuške, udovoljava za ugradnju na sustav podnog grijanja; prikladna za W tip kotačića stolaca i kolica; površinska zaštita od prljanja; </t>
    </r>
  </si>
  <si>
    <t>Karakteristike materijala:
gustoča mješavine (kg/m3): 1,240
Taber Test nakon 7 dana EN ISO 5470-1 (ili jednakovrijednanorma)) (pri+23°C, 50% R.H, 1,000 ciklusa/1,000 g, CS17 disk) (mg): 55
Intenzitet sjaja (gloss) : oko 80</t>
  </si>
  <si>
    <t>Tehničke karakteristike boje trebaju odgovarati EU normama ili jednakovrijednoj normi:</t>
  </si>
  <si>
    <t>Otpornost na pranje: odgovara normi DIN 53 778 ili jednakovrijednoj normi, otporno na minimalno 1.000 abrazivnih ciklusa.</t>
  </si>
  <si>
    <t>Otpornost na habanje: odgovara normi DIN 53 778  ili jednakovrijednoj normi, otporno na minimalno 5.000 abrazivnih ciklusa.</t>
  </si>
  <si>
    <t>Paropropusnost: 0,35 m (maksimalno dopušteno 2 m DIN 52 615 ili jednakovrijednoj normi).
Granične vrijednosti (VOC) prema 2004/42/EC, klasa A/L, 12g/l max.</t>
  </si>
  <si>
    <t>1.1.7.</t>
  </si>
  <si>
    <t>NKV radnik</t>
  </si>
  <si>
    <t>KV radnik</t>
  </si>
  <si>
    <t>sati</t>
  </si>
  <si>
    <t>Izvoditelj u slučaju da investitor ne želi preuzeti demontiranu opremu istu prema popisu odvozi na deponij koji je udaljen do 15 km. Po deponiranju mora dostaviti potvrdu o deponiranju.</t>
  </si>
  <si>
    <t>Vrata voznog okna :                          
Dimenzije:  1300 x 2400 mm , 3 komada
Dimenzije:  1100 x 2400 mm , 3 komada                           
Vrsta: automatska teleskopska , 2-krilna          
Izrada krila vrata i dovratnika : bijeli plastificirani lim 
Vrata voznog okna moraju biti otporna na požar EI 90 minuta prema HRN EN 81-58 ili jednakovrijedna. Dovratnik vrata se ugrađuju unutar betonskog okna.</t>
  </si>
  <si>
    <t>Unutar stavke uračunati detaljno pranje i čišćenje svih površina na adekvatan i propisan način, te korištenje svog pomoćnih sredstava i opreme za čišćenje.</t>
  </si>
  <si>
    <t>Napomena:</t>
  </si>
  <si>
    <r>
      <t>m</t>
    </r>
    <r>
      <rPr>
        <sz val="10"/>
        <rFont val="Calibri"/>
        <family val="2"/>
        <charset val="238"/>
      </rPr>
      <t>³</t>
    </r>
  </si>
  <si>
    <t>Arheološki nadzor</t>
  </si>
  <si>
    <t>Istražni radovi s izradom izvještaja o provedenom arheološkom istraživanju</t>
  </si>
  <si>
    <t>Arheološki nadzor i arheološki istražni radovi nad izvođenjem zemljanih radova s izradom izvještaja o provedenom arheološkom istraživanju. 
Obračun prema:</t>
  </si>
  <si>
    <t>Pripomoć radnika poslije izvedbe instalacijskih i montažerskih radova, razna bušenja, štemanja, dozidavanja, popravak žbuke i sl.
Obračun isključivo prema upisu u građevinski dnevnik uz odobrenje nadzornog inženjera.
Obračun prema:</t>
  </si>
  <si>
    <t>PRIPREMNO-ZAVRŠNI RADOVI:</t>
  </si>
  <si>
    <t>GRAĐEVINSKI RADOVI:</t>
  </si>
  <si>
    <t>OBRTNIČKI RADOVI:</t>
  </si>
  <si>
    <t>VODOINSTALTERSKI RADOVI:</t>
  </si>
  <si>
    <t>ODVODNJA:</t>
  </si>
  <si>
    <t>SANITARNA OPREMA:</t>
  </si>
  <si>
    <t>ELEKTROTEHNIČKI I OSTALI PRIPREMNI RADOVI:</t>
  </si>
  <si>
    <t>PODRŠKA ELEKTROTEHNIČKIM RADOVIMA OSTALIH STRUKA:</t>
  </si>
  <si>
    <t>TRASE ELEKTROTEHNIČKIH INSTALACIJA:</t>
  </si>
  <si>
    <t>ELEKTROTEHNIČKE INSTALACIJE I RADOVI:</t>
  </si>
  <si>
    <t>ENERGETSKI ORMARI:</t>
  </si>
  <si>
    <t>RASVJETA:</t>
  </si>
  <si>
    <t>RASVJETNE ARMATURE:</t>
  </si>
  <si>
    <t>NUŽNA SIGURNOSNA RASVJETA:</t>
  </si>
  <si>
    <t>UPRAVLJANJE:</t>
  </si>
  <si>
    <t>PRIKLJUČNICE I INA ENERGETSKA OPREMA:</t>
  </si>
  <si>
    <t>VIDEONADZOR:</t>
  </si>
  <si>
    <t>SIGURNOSNA INSTALACIJA I OPREMA:</t>
  </si>
  <si>
    <t>ALARMNO OZVUČENJE, ZVUČNA PETLJA:</t>
  </si>
  <si>
    <t>EKMI - TELEFONSKA  I RAČUNALNA OPREMA:</t>
  </si>
  <si>
    <t>EKMI - SATV/TV/FM - OPREMA:</t>
  </si>
  <si>
    <t>SUSTAV VIDEOPARLAFONA:</t>
  </si>
  <si>
    <t>ZAŠTITNA  INSTALACIJA I OPREMA:</t>
  </si>
  <si>
    <t>DODATNA OPREMA:</t>
  </si>
  <si>
    <t>MULTIMEDIJALNA OPREMA:</t>
  </si>
  <si>
    <t>ZAVRŠNI  RADOVI  I  ISPITIVANJA:</t>
  </si>
  <si>
    <t xml:space="preserve">Providurova palača je II faza rekonstrukcije najmonumentalnijeg građevinskog sklopa na poluotoku, nalazi se u povijesnoj jezgri grada Zadra. Kompleks Namjesništva je nastao krajem 19. stoljeća ujedinjavanjem Kneževe i Providurove palače u jedinstvenu cjelinu. Objekt je  zaštićeno nepokretno kulturno dobro - pojedinačno, oznaka dobra: Z-7106. I faza rekonstrukcije dijela kompleksa, Kneževa palača, je završena i opremljena krajem 2016. godine. Providurova palača sa ranije rekonstruiranom Kneževom palačom mora funkcionirati kao jedinstvena prostorna, funkcionalna, oblikovna cjelina, ali i tehnička cjelina. Za pojedine proizvode i opremu koja se ugrađuje u ovoj fazi Izvođač može nuditi jednakovrijedan proizvod, vodeći pritom računa da je jednakovrijedan proizvod kompatibilan s opremom ugrađenom u I fazi rekonstrukcije Kneževe palače na koju se ista nadograđuje (oprema se veže na postojeće upravljačke sustave i mora biti kompatibilna i umreživa). </t>
  </si>
  <si>
    <t xml:space="preserve">Umivaonik dimenzija 67x60 cm za invalide suvremeno oblikovane, jasne čiste geometrijske linije, od bijele fajanse, komplet sa fleksibilnim odvodom, sifonom, konzolama, sapunjarom, držačem papirnatih ručnika, ogledalom i kompletnom invalidskom opremom. </t>
  </si>
  <si>
    <t>Elektronska IC (mrežno napajanje) armatura za priključak na HV i TV, podžbukna montaža, bez ručice, sa podešavanjem temperature vode preko mješača. Komplet sa pokrovnom pločom. S integriranim nepovratnim ventilom. Ugradba na umivaonicima u sanitarnim čvorovima za posjetitelje.</t>
  </si>
  <si>
    <t>Keramički pisoar suvremeno oblikovan, jasne čiste geometrijske linije, sa skrivenim priključkom vode i sifonom te integriranim senzorskim  uređajem za aktiviranje ispiranja (mrežno napajanje). Potrošnja vode 0,5 litara po ispiranju prema EN 13407 ili jednakovrijednoj normi. U kompletu uz pisoar isporučiti: uređaj za aktiviranje ispiranja pisoara s napajanjem i magnetnim ventilom, pričvrsni materijal, sifon pisoara s funkcijom isisavanja, poklopac odvoda, odvodnu garnitura, garnituru za priključak vode. Ugradba u sanitarnim čvorovima za posjetitelje.</t>
  </si>
  <si>
    <t>Keramički pisoar suvremeno oblikovan, jasne čiste geometrijske linije sa skrivenim priključkom vode i sifonom, za priključenje na ugradbeni uređaj za aktiviranje ispiranja pisoara. Potrošnja vode 0,5 litara po ispiranju prema EN 13407 ili jednakovrijednoj normi. U kompletu uz pisoar isporučiti: pričvrsni materijal, sifon pisoara s funkcijom isisavanja, poklopac odvoda, odvodna garnitura, garnitura za priključak vode. Uz pisoar isporučiti ugradni set za pisoar, uređaj za aktiviranje ispiranja pisoara i uređaj za aktiviranje ispiranja pisoara s pneumatskim aktiviranjem ispiranja, tipka za aktiviranje. Ugradba  u sanitarnim čvorovima za osoblje.</t>
  </si>
  <si>
    <t xml:space="preserve">Umivaonik  suvremeno oblikovan, jasne čiste geometrijske linije od bijele fajanse vel. 60 cm. Komplet umivaonik sa poniklovanim sifonom i držačima. </t>
  </si>
  <si>
    <t>Izolacija  visećih cijevi pod stropom, i vertikalnih cijevi u instalacijskim kanalima, sa spužvastom izolacijom iz polietilena deb. 13 mm, maksimalna temp. medija +102ºC, toplinska vodljivost pri srednjoj temperaturi +10ºC = 0.038 W/(m*K), klasa vatrootpornosti B1.</t>
  </si>
  <si>
    <t>-horizontalni vodomjer R5/4“ (navojni spoj) PN10, dimenzija priključka DN32, nazivni protok 6 m3/h, najveći protok 12m3/h, najmanji protok 0.10m3/h.</t>
  </si>
  <si>
    <t>Izolacija  cijevi sa spužvastom izolacijom iz polietilena deb. 10 mm, maksimalna temp. medija +102ºC, toplinska vodljivost pri srednjoj temperaturi +10ºC = 0.038 W/(m*K), klasa vatrootpornosti B1.</t>
  </si>
  <si>
    <t>Plastične vodovodne cijevi od umreženog polipropilena, PPR. Komplet s fitinzima i zaštitnom cijevi.</t>
  </si>
  <si>
    <t>PP niskošumne kanalizacione cijevi, komplet sa original gumenim brtvama i original obujmicama za učvršivanje cijevi, visoko zvučno izolirane, materijal PP-MX, brtvama od EPDM-a, koeficijent uzdužnog rastezanja 0,08 mm/(m*K), temperatura kod montaže -10 °C do 40 °C, temperatura kod primjene (trajno opterećenje) -10 °C do 90 °C.</t>
  </si>
  <si>
    <t>Izolacija cijevi pod stropom, i vertikalnih cijevi u instalacionim kanalima, sa spužvastom  izolacijom deb. 13 mm, maksimalna temp. medija +102ºC, toplinska vodljivost pri srednjoj temperaturi +10ºC = 0.038 W/(m*K), klasa vatrootpornosti B1.</t>
  </si>
  <si>
    <t>PVC podni sifon,otporan na temperaturu do 85°C, DN50/75/110 vertikalni, sa protokom 0,67 l/s, prirubnicom za prihvat odgovarajućeg pribora za spoj sa hidroizolacijom, mokrim umetkom zatvarača zadaha, nastavnim okvirom podesivim po visini 12 - 70 mm / 123 x 123 mm sa mogućnošću odvodnje procjedne vode sa hidroizolacije, uljevnom INOX rešetkom 115 x 115 mm nosivosti 300 kg.</t>
  </si>
  <si>
    <t>Podni sifon DN50 horizontalni sa bočnim priključkom DN40/50, protokom 0,50 l/s, prirubnicom za prihvat odgovarajućeg pribora za spoj sa hidroizolacijom, mokrim umetkom zatvarača zadaha sa protupovratnim osiguračem, nastavnim okvirom podesivim po visini 12 - 70 mm / 123 x 123 mm sa mogućnošću odvodnje procjedne vode sa hidroizolacije, uljevnom INOX rešetkom 115 x 115 mm nosivosti 300 kg.</t>
  </si>
  <si>
    <t>Dvorišni slivnik, DN110 horizontalni, sa protokom 4,20 l/s, sa pjeskolovom, suhim zatvaračem zadaha otpornim na smrzavanje, tvornički navarenom bitumenskom prirubnicom 500 x 500 mm za spajanje sa bitumenskom hidroizolacijom, nastavnim plastičnim okvirom podesivim po visini 45 - 120 mm / 240 x 240 mm sa mogućnošću odvodnje procjedne vode sa hidroizolacije, uljevnom lijevano željeznom rešetkom 226 x 226 mm nosivosti 1.500 kg.</t>
  </si>
  <si>
    <t xml:space="preserve">Krovni slivnik DN110 vertikalni za ravne krovoe, sa toplinski izoliranom stijenkom, tvornički navarenom bitumenskom prirubnicom d 500 mm za idealno spajanje sa bitumenskom krovnom hidroizolacijom i hvatačem lišća d 180mm. Građevinska zaštita sadržana u isporuci.  </t>
  </si>
  <si>
    <t xml:space="preserve">Dobava i montaža kanala za linijsku odvodnju oborinskih voda. Plitka izvedba, građevinska visina 6 cm, s pokrovnom rešetkom koja  je izrađena iz INOX-a, a za opterećenje A15, vertikalni izljev. </t>
  </si>
  <si>
    <t xml:space="preserve">Dobava i montaža kanala za linijsku odvodnju oborinskih voda. Plitka izvedba, građevinska visina 10cm, sifonskim lukom za sprječavanje zadaha te pokrovnom rešetkom u šlic bočnoj izvedbi koja  je izrađena iz  INOX-a, a za opterećenje B125. </t>
  </si>
  <si>
    <t>SVEUKUPNO (bez PDV-a)</t>
  </si>
  <si>
    <t>PDV (25%)</t>
  </si>
  <si>
    <t xml:space="preserve">PRILOG 3 </t>
  </si>
  <si>
    <t xml:space="preserve">Dobava i ugradnja poklopca za reviziono okno iz pocinčanog čelika, vodo – plinotijesan, za ugradnju završne obloge poda po želji. Razred opterečenja A15 prema HRN EN 124 (ili drugoj jednakovrijednoj normi). Visina okvira 104 mm, dubina poklopca za ispunu 80 mm. Okvir i poklopac su izrađeni iz vruče cinčanog čelika. Komplet uključuje neoprensku brtvu i navojne ručke za otvaranje i podizanje poklopca. </t>
  </si>
  <si>
    <t>UKUPNO KAMENOKLESARSKI RADOVI</t>
  </si>
  <si>
    <t>SVEUKUPNO (s PDV-om)</t>
  </si>
  <si>
    <t>5.1.2.</t>
  </si>
  <si>
    <r>
      <t xml:space="preserve">-konzolne keramičke  </t>
    </r>
    <r>
      <rPr>
        <b/>
        <sz val="10"/>
        <rFont val="Tahoma"/>
        <family val="2"/>
        <charset val="238"/>
      </rPr>
      <t>WC školjke</t>
    </r>
    <r>
      <rPr>
        <sz val="10"/>
        <rFont val="Tahoma"/>
        <family val="2"/>
        <charset val="238"/>
      </rPr>
      <t xml:space="preserve"> bez ruba, dužine 70cm</t>
    </r>
  </si>
  <si>
    <t>Dobava i montaža ventilokomore oznake VK-P2, kompaktne samostojeće izvedbe, za vanjsku ugradnju sa rotacijskim rekuperatorom i integriranom dizalicom topline. Komora je izvedbe s dvostrukim plaštem, jednostavna za montažu i održavanje. Toplinski i zvučno izolirana tvrdom mineralnom vunom (56 mm), unutarnji i vanjski plašt izrađeni iz pocinčanog lima. Vanjski plašt je zaštićen metodom praškastog lakiranja. Komora se montira na antivibracijske gumene podloške na predhodno pripremljeni čelični podest visine 10 cm. Smještaj komore je predviđen u  prostoru 3.06. na 3. katu  objekta. Unutar komore se nalaze tlačni i odsisni ventilator (frekventno upravljani) sa filterom na usisnoj strani  ventilatora, rotacijski rekuperator sa postotkom povrata topline od 82,7%, te dizalica topline sa DX grijačem/hladnjakom. Upravljački ormar sa regulacijom rada komore nalazi se u sklopu same komore. Komora je tipa "plug &amp; play". Strana posluživanja - lijeva (gledano u  smjeru strujanja zraka).</t>
  </si>
  <si>
    <t xml:space="preserve">Tehničko ispitivanje ugrađenog dizala i predaja dizala s kompletnom zakonima definiranom dokumentacijom korisniku.   </t>
  </si>
  <si>
    <t>Ćelija je otključana. Upisati jednakovrijedan proizvod (proizvođač/marka/tip robe), tehničke specifikacije ili normu, ukoliko ponuditelj nudi drugi proizvod ili se poziva na drugu normu od predviđene ovom dokumentacijom. Ukoliko Ponuditelj nije upisao jednakovrijedan proizvod ili normu ili nije upisao dokaz jednakovrijednosti, Naručitelj će smatrati da je Ponuditelj nudio proizvod ili normu određenu troškovničkom stavkom.</t>
  </si>
  <si>
    <t>Dobava i postava gradilišne ploče veličine 1,80x1,20 m na čeličnoj konstrukciji, sa svim potrebnim informacijama vezanim za gradilište u skladu sa Pravilnikom o sadržaju i izgledu ploče kojom se označava gradilište i smjernicama EU.</t>
  </si>
  <si>
    <t>Izrada projekta izvedenog stanja po strukama sa svim ucrtanim izmjenama i dopunama sukladno stvarno izvedenim radovima u 6 primjeraka ovjeren od strane ovlaštene osobe i u elektroničkom zapisu (6 CD - a u AutoCAD nižoj verziji koja omogućava otvaranje nacrta drgim starijim verzijama AutoCAD - a i pdf. formatu). Projekt izvedenog stanja izrađuje se i ažurira cijelo vrijeme izvođenja radova.</t>
  </si>
  <si>
    <t>Obračun prema predanom kompletu.</t>
  </si>
  <si>
    <t>Nakon završetka radova izvesti kompletno čišćenje svih unutarnjih podnih površina (santarija, dvorana, uredskih prostora) i zidnih površina (obloge, prozori, stakla, vrata…) kao i opreme (sanitarna i druga oprema) te kao takvo čisto predati investitoru na kontrolu i pregled.</t>
  </si>
  <si>
    <t>Sikdanje montažnog stropa (tipa Armstrong) na svim etažama gdje se pojavljuje u Providurovoj palači.</t>
  </si>
  <si>
    <t>Čelične ploče za sidrenje skladištiti na gradilište zbog eventualnih naknadnog korištenja odnosno ugradnje za spojne mostove.</t>
  </si>
  <si>
    <t>Sve prema uputama proizvođača. Pretpostavljena debljina zidova je oko 60cm. Obračun po m³ stvarno injektiranog  zida.</t>
  </si>
  <si>
    <t>Zidovi deblji od 50 cm injektiraju se s obje strane. Procjenjeno je da je 80 % zidova debljih od 50 cm.</t>
  </si>
  <si>
    <t>Obračun prema m² podložni sloja šljunka ili tucanika</t>
  </si>
  <si>
    <t>Odvoz suvišnog materijala i zemlje, nakon nasipavanja i zatrpavanj na deponij ili na mjesto koje odredi Investitor na udaljenost do 15 km.</t>
  </si>
  <si>
    <t>Sve izvesti prema detalju D17 i statičkom proračunu.</t>
  </si>
  <si>
    <t>Sve izvesti prema detalju D20 i statičkom proračunu.</t>
  </si>
  <si>
    <t>Sve izvesti prema detalju D04 i statičkom proračunu.</t>
  </si>
  <si>
    <r>
      <t xml:space="preserve">Uključiti svu potrebnu oplatu. Razred tlačne čvrstoće i uvjeti spravljanja prema statičkom proračunu odnosno Projektu konstrukcije. </t>
    </r>
    <r>
      <rPr>
        <b/>
        <sz val="9"/>
        <rFont val="Tahoma"/>
        <family val="2"/>
        <charset val="238"/>
      </rPr>
      <t>Izvođač je dužan izraditi projekt podupiranja i dostaviti ga projektantu konstrukcije na ovjeru.</t>
    </r>
  </si>
  <si>
    <t>Sve izvesti prema detalju i shemi.</t>
  </si>
  <si>
    <t>Sve izvesti prema tehničkim specifikacijama odabranog proizvođača.</t>
  </si>
  <si>
    <t>Unutar stavke uračunati uzimanje mjera na licu mjesta i izradu radioničkih nacrta i svih detalja spojeva i oslanjanja prema shemi. Radionički nacrt prije početka radova ovjerava glavni projektant i projektant konstrukcije.</t>
  </si>
  <si>
    <t>Pozicija prema nacrtu i detalju, a sve izvesti prema specifikacijama odabranog proizvođača.</t>
  </si>
  <si>
    <t>Unutar stavke uračunati izradu i izvedbu gazišta prema detalju i shemi.</t>
  </si>
  <si>
    <t>Kompletno novo krovište oslanja se na postojeće obodne kamene zidove koji su prethodno ojačani armirano betosnkim serklažem. Detalji spoja i oslanjanja opisani su u Projektu konstrukcije.</t>
  </si>
  <si>
    <t>Mijene se vezuju na susjedne grede sukladno detalju iz statičkog proračuna.</t>
  </si>
  <si>
    <r>
      <t xml:space="preserve">Sve prema specifikacijama proizvođača i </t>
    </r>
    <r>
      <rPr>
        <sz val="9"/>
        <rFont val="Tahoma"/>
        <family val="2"/>
      </rPr>
      <t>prema detalju.</t>
    </r>
  </si>
  <si>
    <t>Stavka uključuje sav rad i potreban materijal, odvoz materijala na deponij udaljenosti do 15 km.</t>
  </si>
  <si>
    <t>Prije izvedbe skele potrebno je izraditi projekt skele, dostaviti atest o sigurnosti i upotrebljivosti skele, pisanu uputa proizvođača, kontrolnu knjigu skele i tehničke naputke ili poseban projekt za sidrenje skele za fasadu, na skelu postaviti natpise, zabrane i upozorenja, na vanjskoj strani po cijeloj dužini i visini prekriti pokrivačima (trska, juta, gusta metalna mreža i sl), sva radna mjesta na visini većoj od 100 cm iznad terena ili poda, kao i ostala mjesta (prijelazi, prolazi i slično) na gradilištu i na građevinskom objektu s kojih se može pasti, moraju biti ograđena čvrstom zaštitnom ogradom visine najmanje 100 cm.</t>
  </si>
  <si>
    <t>Sve izvesti prema specifikacijama odabranog proizvođača i prema detalju.</t>
  </si>
  <si>
    <t>Međusobno spajanje horizontalnih ploča s unutrašnje strane izvesti bez vidljivih spojeva.</t>
  </si>
  <si>
    <t>Revizije imaju nevidljiv zatvarački mehanizam, eloksirani aluminijski okvir sa ugrađenom gipsanom pločom prema HRN EN 520 (ili drugoj jednakovrijednoj normi), te sigurnosnu kopču za sprječavanje naglog otvaranja.</t>
  </si>
  <si>
    <t>Na izvedeni suhi nasip postaviti sloj gips-kartonske protupožarne ploče debljine 12,5 m. Nakon postavljanja pokrovne ploče posložiti elstični sloj debljine 10 mm te ploče suhog estriha u jednom sloju (1×23 mm) prema uputama proizvođača.</t>
  </si>
  <si>
    <t>Predvidjeti kvalitetan okov za zaokretna vrata i vrata opremiti odgovarajućom bravom s ključevima, kvakom, štitnicima.</t>
  </si>
  <si>
    <r>
      <t xml:space="preserve">NAPOMENA: </t>
    </r>
    <r>
      <rPr>
        <b/>
        <i/>
        <sz val="9"/>
        <rFont val="Tahoma"/>
        <family val="2"/>
        <charset val="238"/>
      </rPr>
      <t>RESTAURACIJA</t>
    </r>
    <r>
      <rPr>
        <i/>
        <sz val="9"/>
        <rFont val="Tahoma"/>
        <family val="2"/>
        <charset val="238"/>
      </rPr>
      <t xml:space="preserve"> postojećih ulaznih vrata. Sastavni dio stavke je konzultacija sa nadležnim konzervatorskim uredom, izrada radioničkog nacrta te prije izvedbe i same ugradnje ovjera radionice od strane konzervatora i glavnog projektanta.</t>
    </r>
  </si>
  <si>
    <t>Sve prema shemi Vanjska stolarija 2.</t>
  </si>
  <si>
    <t>Sve prema shemi Vanjska stolarija 3.</t>
  </si>
  <si>
    <t>Sve prema shemi Vanjska stolarija 4.</t>
  </si>
  <si>
    <t>Sve prema shemi Vanjska stolarija 5.</t>
  </si>
  <si>
    <t>Sve prema shemi Vanjska stolarija 6.</t>
  </si>
  <si>
    <t>Sve prema shemi Vanjska stolarija 7.</t>
  </si>
  <si>
    <t>Sve prema shemi Vanjska stolarija 8.</t>
  </si>
  <si>
    <t>Sve prema shemi Vanjska stolarija 9.</t>
  </si>
  <si>
    <t>Sve prema shemi Vanjska stolarija 10.</t>
  </si>
  <si>
    <t>Sve prema shemi Vanjska stolarija 11.</t>
  </si>
  <si>
    <t>Sve prema shemi Vanjska stolarija 12.</t>
  </si>
  <si>
    <t>Sve prema shemi Vanjska stolarija 13.</t>
  </si>
  <si>
    <t>Stavka uključuje sav rad i materijal, uzimanje mjera na licu mjesta, izradu radioničkog nacrta prema shemi, bojanje.</t>
  </si>
  <si>
    <t xml:space="preserve">Dobava, izrada i ugradnja dvokrilnih ostakljena vrata s fiksnom staklenom stijenom iznad. </t>
  </si>
  <si>
    <t>S unutarnje strane vrata opremiti panik okovom sukladno normama HRN EN 1125 i HRN EN 179 (ili drugom jednakovrijednom normom). Vrata s mehanizmom za zaključavanje.</t>
  </si>
  <si>
    <t>Stavka uključuje sav rad i materijal, uzimanje mjera na licu mjesta, izradu radioničkog nacrta prema shemi, bojanje. Vrata s mehanizmom za zaključavanje.</t>
  </si>
  <si>
    <t>Obračun po građenom komadu</t>
  </si>
  <si>
    <t>Obračun po ugrađenom komadu.</t>
  </si>
  <si>
    <r>
      <t xml:space="preserve">NAPOMENA: Izvedba </t>
    </r>
    <r>
      <rPr>
        <b/>
        <i/>
        <sz val="9"/>
        <rFont val="Tahoma"/>
        <family val="2"/>
        <charset val="238"/>
      </rPr>
      <t>REPLIKE</t>
    </r>
    <r>
      <rPr>
        <i/>
        <sz val="9"/>
        <rFont val="Tahoma"/>
        <family val="2"/>
        <charset val="238"/>
      </rPr>
      <t xml:space="preserve"> postojećih vrata. Sastavni dio stavke je uzimanje mjera na licu mjesta, konzultacije s konzervatorskim uredom, izrada radioničkog nacrta te prije izvedbe i same ugradnje ovjera od strane konzervatora i glavnog projektanta.</t>
    </r>
  </si>
  <si>
    <t>Stavka uključuje sav rad i materijal, uzimanje mjera na licu mjesta, izradu radioničkog nacrta prema shemi, ovjera istoga od strane konzervatora i glavnog projektanta bojanje.</t>
  </si>
  <si>
    <r>
      <t xml:space="preserve">NAPOMENA: Izvedba </t>
    </r>
    <r>
      <rPr>
        <b/>
        <i/>
        <sz val="9"/>
        <rFont val="Tahoma"/>
        <family val="2"/>
        <charset val="238"/>
      </rPr>
      <t>REPLIKE</t>
    </r>
    <r>
      <rPr>
        <i/>
        <sz val="9"/>
        <rFont val="Tahoma"/>
        <family val="2"/>
        <charset val="238"/>
      </rPr>
      <t xml:space="preserve"> postojećih prozora. Sastavni dio stavke je uzimanje mjera na licu mjesta, konzultacije s konzervatorskim uredom, izrada radioničkog nacrta te prije izvedbe i same ugradnje ovjera od strane konzervatora i glavnog projektanta.</t>
    </r>
  </si>
  <si>
    <r>
      <t>NAPOMENA: Izvedba</t>
    </r>
    <r>
      <rPr>
        <b/>
        <i/>
        <sz val="9"/>
        <rFont val="Tahoma"/>
        <family val="2"/>
        <charset val="238"/>
      </rPr>
      <t xml:space="preserve"> REPLIKE</t>
    </r>
    <r>
      <rPr>
        <i/>
        <sz val="9"/>
        <rFont val="Tahoma"/>
        <family val="2"/>
        <charset val="238"/>
      </rPr>
      <t xml:space="preserve"> postojećih prozora. Sastavni dio stavke je uzimanje mjera na licu mjesta, konzultacije s konzervatorskim uredom, izrada radioničkog nacrta te prije izvedbe i same ugradnje ovjera od strane konzervatora i glavnog projektanta.</t>
    </r>
  </si>
  <si>
    <t xml:space="preserve">Stavka uključuje sav rad i materijal, uzimanje mjera na licu mjesta, izradu radioničkog nacrta prema shemi, bojanje. </t>
  </si>
  <si>
    <t>Sve prema shemi Vanjska stolarija 14.</t>
  </si>
  <si>
    <t>Sve prema shemi Vanjska stolarija 15.</t>
  </si>
  <si>
    <t>Sve prema shemi Vanjska stolarija 16.</t>
  </si>
  <si>
    <t>Sve prema shemi Vanjska stolarija 17.</t>
  </si>
  <si>
    <t>Vrata opremiti zaustavljačima, cilindar bravom, kvakom, štitnicima za kvaku i bravu (odvojeno), te ostalim kvalitetnim pripadajućim okovom.</t>
  </si>
  <si>
    <t>Stavka uključuje i AL rešetke za ventilaciju (za vrata koja je Strojarski projekt predvidio s takvim sustavom ventilacije).</t>
  </si>
  <si>
    <t>Sve prema shemi  Unutarnja stolarija 1.</t>
  </si>
  <si>
    <t>Sve prema shemi  Unutarnja stolarija 2.</t>
  </si>
  <si>
    <r>
      <t xml:space="preserve">NAPOMENA: </t>
    </r>
    <r>
      <rPr>
        <b/>
        <i/>
        <sz val="9"/>
        <rFont val="Tahoma"/>
        <family val="2"/>
        <charset val="238"/>
      </rPr>
      <t>RESTAURACIJA</t>
    </r>
    <r>
      <rPr>
        <i/>
        <sz val="9"/>
        <rFont val="Tahoma"/>
        <family val="2"/>
        <charset val="238"/>
      </rPr>
      <t xml:space="preserve"> postojećih vrata. Sastavni dio stavke je uzimanje mjera na licu mjesta, konzultacije s konzervatorskim uredom, izrada radioničkog nacrta te prije izvedbe i same ugradnje ovjera od strane konzervatora i glavnog projektanta.</t>
    </r>
  </si>
  <si>
    <t>Stavka uključuje sav rad i materijal, uzimanje mjera na licu mjesta, izradu radioničkog nacrta prema shemi, bojanje. Vrata se ugrađuju predgotovljeni i potpuno završno obrađeni.
Stavka uključuje bojanje lak bojom prema RALu.</t>
  </si>
  <si>
    <t>Sve prema shemi Unutarnja stolarija 4.</t>
  </si>
  <si>
    <t>Sve prema shemi Unutarnja stolarija 5.</t>
  </si>
  <si>
    <t>Sve izraditi od visokotlačno prešane laminat ploče (HPL) prema standardu EN 438 ili prema drugoj jednakovrijednoj normi, debljine 13 mm, za unutrašnju upotrebu sa zahtjevima dodatne otpornosti na vlagu i vodenu paru. Sve pregrade su odignute 15 cm od poda.</t>
  </si>
  <si>
    <t>Stavka uključuje sav rad i materijal, uzimanje mjera na licu mjesta. Izrada radioničkog nacrta prema shemi. Radionički nacrt prije početka radova mora biti ovjeren od strane Glavnog projektanta.</t>
  </si>
  <si>
    <t>Sve prema shemi Unutarnja stolarija 6.</t>
  </si>
  <si>
    <t>Sve prema shemi Unutarnja stolarija 7.</t>
  </si>
  <si>
    <t>Dobava i ugradnja unutrašnje pregradne stijene od visokotlačno prešane laminat ploče (HPL) prema standardu EN 438 ili prema drugoj jednakovrijednoj normi, debljine 13 mm, za unutrašnju upotrebu sa zahtjevima dodatne otpornosti na vlagu i vodenu paru.</t>
  </si>
  <si>
    <t>Sve prema shemi Unutarnja stolarija 8.</t>
  </si>
  <si>
    <r>
      <t>Sve izraditi od visokotlačno prešane laminat ploče (HPL) prema standardu EN 438 ili prema drugoj jednakovrijednoj normi, debljine 13 mm, za unutrašnju upotrebu sa zahtjevima dodatne otpornosti na vlagu i vodenu paru.</t>
    </r>
    <r>
      <rPr>
        <sz val="9"/>
        <color rgb="FFFF0000"/>
        <rFont val="Tahoma"/>
        <family val="2"/>
      </rPr>
      <t xml:space="preserve"> </t>
    </r>
    <r>
      <rPr>
        <sz val="9"/>
        <rFont val="Tahoma"/>
        <family val="2"/>
        <charset val="238"/>
      </rPr>
      <t>Sve pregrade su odignute 15 cm od poda.</t>
    </r>
  </si>
  <si>
    <t>Sve prema shemi Unutarnja stolarija 9.</t>
  </si>
  <si>
    <t>Sve prema shemi Unutarnja stolarija 10.</t>
  </si>
  <si>
    <t>Sve prema shemi Unutarnja stolarija 11.</t>
  </si>
  <si>
    <t>Sve prema shemi Unutarnja stolarija 12.</t>
  </si>
  <si>
    <r>
      <t xml:space="preserve">NAPOMENA: </t>
    </r>
    <r>
      <rPr>
        <b/>
        <i/>
        <sz val="9"/>
        <rFont val="Tahoma"/>
        <family val="2"/>
        <charset val="238"/>
      </rPr>
      <t>RESTAURACIJA</t>
    </r>
    <r>
      <rPr>
        <i/>
        <sz val="9"/>
        <rFont val="Tahoma"/>
        <family val="2"/>
        <charset val="238"/>
      </rPr>
      <t xml:space="preserve"> postojećih prozora. Sastavni dio stavke je uzimanje mjera na licu mjesta, konzultacije s konzervatorskim uredom, izrada radioničkog nacrta te prije izvedbe i same ugradnje ovjera od strane konzervatora i glavnog projektanta.</t>
    </r>
  </si>
  <si>
    <t>Sve prema shemi Unutarnja stolarija 13.</t>
  </si>
  <si>
    <t>Sve prema shemi Unutarnja stolarija 14.</t>
  </si>
  <si>
    <t>Dimenzija, raster i smjer otvaranja prema shemi Vanjska bravarija 1.</t>
  </si>
  <si>
    <t>Stavka uključuje sav rad i materijal, uzimanje mjera na licu mjesta. Izrada radioničkog nacrta prema shemi. Radionički nacrt prije početka radova mora biti ovjeren od strane Glavnog projektanta.
Stavka uključuje strojno bojanje lak bojom prema RALu.</t>
  </si>
  <si>
    <t>Dimenzija, raster i smjer otvaranja prema shemi Vanjska bravarija 2.</t>
  </si>
  <si>
    <t>Dimenzija, raster i smjer otvaranja prema shemi Vanjska bravarija 3.</t>
  </si>
  <si>
    <t>Dimenzija, raster i smjer otvaranja prema shemi Vanjska bravarija 4.</t>
  </si>
  <si>
    <t>Dimenzija, raster i smjer otvaranja prema shemi Vanjska bravarija 5.</t>
  </si>
  <si>
    <t>Dimenzija, raster i smjer otvaranja prema shemi Vanjska bravarija 6.</t>
  </si>
  <si>
    <t>Dimenzija, raster i smjer otvaranja prema shemi Vanjska bravarija 7.</t>
  </si>
  <si>
    <t>Dimenzija, raster i smjer otvaranja prema shemi Vanjska bravarija 8.</t>
  </si>
  <si>
    <t>Dimenzija, raster i smjer otvaranja prema shemi Vanjska bravarija 9.</t>
  </si>
  <si>
    <t>Dimenzija, raster i smjer otvaranja prema shemi Vanjska bravarija 10.</t>
  </si>
  <si>
    <t>Dimenzija, raster i smjer otvaranja prema shemi Vanjska bravarija 11.</t>
  </si>
  <si>
    <t>Dimenzija, raster i smjer otvaranja prema shemi Unutarnja bravarija 1.</t>
  </si>
  <si>
    <t>Izvedba vrata iz čeličnog lima, pocinčana. Dovratnik je završno obojan (plastifikacija), boja prema RALu. Krilo vrata je obostrano obloženo dekorativnim oblogama (fumir ili laminat).</t>
  </si>
  <si>
    <t>Sve prema shemi Unutarnja bravarija 2.</t>
  </si>
  <si>
    <t>Dimenzija, raster i smjer otvaranja prema shemi Unutarnja bravarija 3.</t>
  </si>
  <si>
    <t>Dimenzija, raster i smjer otvaranja prema shemi Unutarnja bravarija 4.</t>
  </si>
  <si>
    <t>Dimenzija, raster i smjer otvaranja prema shemi Unutarnja bravarija 5.</t>
  </si>
  <si>
    <t>Dimenzija, raster i smjer otvaranja prema shemi Unutarnja bravarija 6.</t>
  </si>
  <si>
    <t>Dimenzija, raster i smjer otvaranja prema shemi Unutarnja bravarija 7.</t>
  </si>
  <si>
    <t>Dimenzija, raster i smjer otvaranja prema shemi Unutarnja bravarija 9.</t>
  </si>
  <si>
    <t>Dimenzija, raster i smjer otvaranja prema shemi Unutarnja bravarija 10.</t>
  </si>
  <si>
    <t>Dimenzija, raster i smjer otvaranja prema shemi Unutarnja bravarija 11.</t>
  </si>
  <si>
    <t>Dimenzija, raster i smjer otvaranja prema shemi Unutarnja bravarija 12.</t>
  </si>
  <si>
    <t>Dimenzija, raster i smjer otvaranja prema shemi Unutarnja bravarija 13.</t>
  </si>
  <si>
    <t>Dimenzija, raster i smjer otvaranja prema shemi Unutarnja bravarija 14.</t>
  </si>
  <si>
    <t>Dimenzija, raster i smjer otvaranja prema shemi Unutarnja bravarija 15.</t>
  </si>
  <si>
    <t>Dimenzija, raster i smjer otvaranja prema shemi Unutarnja bravarija 16.</t>
  </si>
  <si>
    <t>Dimenzija, raster i smjer otvaranja prema shemi Unutarnja bravarija 17.</t>
  </si>
  <si>
    <t>Dimenzija, raster i smjer otvaranja prema shemi Unutarnja bravarija 18.</t>
  </si>
  <si>
    <t>Dimenzija, raster i smjer otvaranja prema shemi Unutarnja bravarija 19.</t>
  </si>
  <si>
    <t>Sve prema shemi Unutarnja bravarija 38.</t>
  </si>
  <si>
    <t>Sve prema shemi Unutarnja bravarija 37.</t>
  </si>
  <si>
    <t>Sve prema shemi Unutarnja bravarija 36.</t>
  </si>
  <si>
    <t>Dimenzija, raster i smjer otvaranja prema shemi Unutarnja bravarija 36.</t>
  </si>
  <si>
    <t>Sve prema shemi Unutarnja bravarija 35.</t>
  </si>
  <si>
    <t>Dimenzija, raster i smjer otvaranja prema shemi Unutarnja bravarija 35.</t>
  </si>
  <si>
    <t>Sve prema shemi Unutarnja bravarija 34.</t>
  </si>
  <si>
    <t>Dimenzija, raster i smjer otvaranja prema shemi Unutarnja bravarija 34.</t>
  </si>
  <si>
    <t>Sve prema shemi Unutarnja bravarija 32.</t>
  </si>
  <si>
    <t xml:space="preserve">Unutar stavke uračunati završnu obradu ograde, ugradnju rukohvata i svih drugih elemenata koji su opisani u detaljima i grafičkim prilozima. Stavka uključuje premaz antikorozivnom zaštitom. </t>
  </si>
  <si>
    <t>Sve prema shemi Unutarnja bravarija 28.</t>
  </si>
  <si>
    <t>Sve prema shemi Unutarnja bravarija 29.</t>
  </si>
  <si>
    <t>Sve izvesti prema shemi Unutarnja bravarija 31.</t>
  </si>
  <si>
    <t xml:space="preserve">Unutar stavke uračunati završnu obradu ograde, ugradnju rukohvata, vješaljki i svih drugih elemenata koji su opisani u detaljima i grafičkim prilozima. Stavka uključuje premaz antikorozivnom zaštitom. </t>
  </si>
  <si>
    <t>Sve izvesti prema shemi Unutarnja bravarija 30.</t>
  </si>
  <si>
    <r>
      <t>Unutar stavke uračunati završnu obradu ograde, ugradnju rukohvata, vješaljki i svih drugih elemenata koji su opisani u detaljima i grafičkim prilozima. Stavka uključuje premaz antikorozivnom zaštitom.</t>
    </r>
    <r>
      <rPr>
        <sz val="9"/>
        <color rgb="FFFF0000"/>
        <rFont val="Tahoma"/>
        <family val="2"/>
      </rPr>
      <t xml:space="preserve"> </t>
    </r>
  </si>
  <si>
    <r>
      <t>Stavka uključuje premaz antikorozivnom zaštitom.</t>
    </r>
    <r>
      <rPr>
        <sz val="9"/>
        <color rgb="FFFF0000"/>
        <rFont val="Tahoma"/>
        <family val="2"/>
      </rPr>
      <t xml:space="preserve"> </t>
    </r>
    <r>
      <rPr>
        <sz val="9"/>
        <rFont val="Tahoma"/>
        <family val="2"/>
        <charset val="238"/>
      </rPr>
      <t>Sve izvesti prema detalju D12, D14 i D15.</t>
    </r>
  </si>
  <si>
    <t xml:space="preserve">Stavka uključuje premaz antikorozivnom zaštitom. </t>
  </si>
  <si>
    <r>
      <t>Unutar stavke uračunati završnu obradu ograde, ugradnju rukohvata i svih drugih elemenata koji su opisani u detaljima i grafičkim prilozima. Stavka uključuje premaz antikorozivnom zaštitom.</t>
    </r>
    <r>
      <rPr>
        <sz val="9"/>
        <color rgb="FFFF0000"/>
        <rFont val="Tahoma"/>
        <family val="2"/>
      </rPr>
      <t xml:space="preserve"> </t>
    </r>
  </si>
  <si>
    <t>Sve prema shemi Unutarnja bravarija 20.</t>
  </si>
  <si>
    <t>Sve prema shemi Unutarnja bravarija 21.</t>
  </si>
  <si>
    <t>Sve prema shemi Unutarnja bravarija 22.</t>
  </si>
  <si>
    <t>Sve prema shemi Unutarnja bravarija 23.</t>
  </si>
  <si>
    <t>Izvedba obloge stropa i zida za potrebe Polivalentne dvorane slojem istegnutog aluminijskog lima.</t>
  </si>
  <si>
    <t>Visina i pozicija sloja na stropu odnosno oblikovno rješenje biti će prikazano u detaljima. Na mjestima otvora/prozora na zidu se formiraju revezije za servisiranje i pranje postojećih prozora.</t>
  </si>
  <si>
    <t>Sve radove treba izvesti prema uputama odabranog proizvođača, sve prema shemi Unutarnja bravarija 24. Stavka uključuje strojno bojanje lak bojom prema RALu.</t>
  </si>
  <si>
    <t>Sve prema shemi Unutarnja bravarija 25.</t>
  </si>
  <si>
    <t>Sve prema detalju D06.</t>
  </si>
  <si>
    <t>Izvesti prema detalju, stavka uključuje sav rad i potreban materijal.</t>
  </si>
  <si>
    <t>Radovi se izvode pod nadzorom Konzervatora i Glavnog projektanta.</t>
  </si>
  <si>
    <t xml:space="preserve">Cijevi izvesti od cinkotit lima debljine 0,7 mm. 
Komplet s kukama za učvršćenje u zidove. </t>
  </si>
  <si>
    <t>NAPOMENA: Zbog potrebe temeljenja stubišta u velikom atriju jedan dio opločenja odnosno zona biti će izvedena kao temelj stubišta. Radovi se izvode pod nadzorom nadzornog inženjera za građevinske radove i projektanta konstrukcije.</t>
  </si>
  <si>
    <t>Stavka uključuje čišćenje i pripremu podloge prema tehničkom listu i uputama prozvođača. Nanijeti završni, epoksidni dvokomponentni premaz u dva sloja.</t>
  </si>
  <si>
    <t>Unutar stavke uračunati sve materijale i potrebne spojeve za izvesti završnu podnu oblogu.</t>
  </si>
  <si>
    <t xml:space="preserve">Unutar stavke uračunati sve materijale i potrebne spojeve za izvesti završnu podnu oblogu. </t>
  </si>
  <si>
    <t>čišćenje površina, gletanje površina disperzivnim kitom, temeljni premaz disperzivnom impregnacijom, ponavljanje disperzivnim kitom u završnom tonu i završni premazi u dva sloja.</t>
  </si>
  <si>
    <t>Završna obrada arhitektonske plastike (lukova, šembrana, razdijelnih i završnih vijenaca) na vanjskim i unutarnjim zidovima pročelja i atrija dekorativnim premazom.</t>
  </si>
  <si>
    <t>Stavka uključuje sav rad i potreban materijal, sve po specifikacijama proizvođača.</t>
  </si>
  <si>
    <t>Stavka uključuje uzimanje mjera u naravi, izradu radioničkih nacrta te ovjeru istih od strane glavnog projektanta.</t>
  </si>
  <si>
    <t xml:space="preserve">Sve vidljivo na presjecima, tlocrtima te detaljima. </t>
  </si>
  <si>
    <t>Sve prema detalju.</t>
  </si>
  <si>
    <t>Pregled i dogovor izvesti direktno s projektantom ili nadzornim inženjerom za elektrotehničke instalacije.</t>
  </si>
  <si>
    <t>Pregled i dogovor izvesti direktno sa projektantom ili nadzornim inženjerom za elektrotehničke instalacije.</t>
  </si>
  <si>
    <t>Kanalica je namjenjena nazidnom polaganju za potrebe elektortehničkih instalacija.</t>
  </si>
  <si>
    <t>Prije dobave i ugradbe potrebno je:
- dostaviti radioničke nacrte na ovjeru nadzornom inženjeru i
  projektantu (iz izvedbene dokumentacije usaglašeno sa stvarno
  izvedenim radovima)</t>
  </si>
  <si>
    <t>Prije narudžbe radova po ovlaštenoj osobi i za to registriranoj pravnoj osobi potrebno je dostaviti nadzornom inženjeru nominaciju tih pravnih i fizičkih osoba, a potom i njihova certificirana tipska rješenja primjerena projektantskom rješenju.</t>
  </si>
  <si>
    <t>Dobava i montaža kanalskog električnog grijača za montažu na usisni kanal svježeg zraka rekuperatora, u kompletu sa regulatorom temperature i kanalskim osjetnikom, te adapterom za spoj na upravljač rekuperatorske jedinice, slijedećih karakteristika i količina:'                                                - promjer priključka: Ć250                                                                        - snaga: maksimalno 2,1 kW                                                                     - napajanje: 230V</t>
  </si>
  <si>
    <t xml:space="preserve"> - širina: 1405 mm</t>
  </si>
  <si>
    <t xml:space="preserve"> - dužina: 3610 mm</t>
  </si>
  <si>
    <t xml:space="preserve"> - visina: 1627 mm + 100 mm</t>
  </si>
  <si>
    <t xml:space="preserve"> - težina 1180 kg</t>
  </si>
  <si>
    <t xml:space="preserve"> - dužina: 2375 mm</t>
  </si>
  <si>
    <t xml:space="preserve"> - širina: 827 mm</t>
  </si>
  <si>
    <t xml:space="preserve"> - visina: 996 mm + 100 mm</t>
  </si>
  <si>
    <t xml:space="preserve"> - težina 402 kg</t>
  </si>
  <si>
    <t>- rotacijski izmjenjivač 
 - zima tul=-5°C (RH=70 %)
     tiz= 14,4°C (RH=26%)
- kapacitet: 11,49 kW
 - ljeto  tul= 35°C (RH=40 %)
     tiz= 28,8°C (RH=48%)</t>
  </si>
  <si>
    <t>Izrada izvedbenog projekta dizala prema stvarnim izmjerama na građevini, prema ponuđenoj i ugovorenoj opremi i zatraženoj suglasnosti od glavnog projektanta i projektanta dizala:</t>
  </si>
  <si>
    <r>
      <t>b) dinamički kompenzacijski uređaj 3P, 100 kVar, 400 V, 50Hz, p=14%, sa tiristorskom sklopkom, unutarnje izvedbe</t>
    </r>
    <r>
      <rPr>
        <sz val="10"/>
        <rFont val="Tahoma"/>
        <family val="2"/>
      </rPr>
      <t>, 260kg, 600x2100x600 mm.</t>
    </r>
  </si>
  <si>
    <t xml:space="preserve">Isporuka i ugradnja protupožarne  dimnonepropusne tekstilne zavijese klasifikacije E60 Sa (Ugradnja u prizemlju Providurove palače u sklopu izvedbe automatskih kliznih vrata na ulazu u natkriveni atrij), ispitane po EN1634-1 i EN 1363-1., klasificirane po EN 13501-2 i to:     </t>
  </si>
  <si>
    <t xml:space="preserve">Automatska protupožarna zavjesa koja u slučaju ograničava i kontrolira požar, smanjuje ne samo emisiju zračenja već i prijenos topline što stvara izolaciju od tkanine kako bi se maksimalizirala zaštita ljudi i roba.
 - kučište i ostali čelični dijelov - pocinčani,
 - vidljivi čelični dijelovi vodilice i završna letva mogu se plastificirani u odabrani RAL uz doplatu,      </t>
  </si>
  <si>
    <t xml:space="preserve"> - Protupožarna dimnonepropusna zavjesa se sastoji od:
fiberglas tkanine presvučene objema stranama i povezane s armiranom čeličnom žicom i učvršćene na čelični valjak promjera 78 mm; pocinčani čelični elementi kao glavna kutija, bočne vodilice i donja letva; </t>
  </si>
  <si>
    <t xml:space="preserve"> - način montaže : kućište i vodilice se montiraju na otvor zida , 
 - kućište za namotavanje zavjese je 180x180 mm
 - vodilice dimenzije 80x50 mm 
 - završna letva zavjese osigurava spuštanje zavjese na pod
 - tipka za nuždu za ručno aktiviranje zavjese</t>
  </si>
  <si>
    <t>Sistem se pokreće pomoću cjevastog motora od 24Vdc i kontrolira elektronička ploča,  s posebnim sigurnosnim sustavom sile</t>
  </si>
  <si>
    <t>Elektro motor :
Cjevasti motor 24Vdcc
Maksimalna snaga 24 W / 18,5 Nm
Maksimalna struja 3 A
Prosječna linearna brzina: 0,11 m / s</t>
  </si>
  <si>
    <t xml:space="preserve"> - Kutija za regulaciju motora</t>
  </si>
  <si>
    <t>Upravljačka ploča dobiva alarmni signal iz sustava za upravljanje požarima i kontrolira kretanje zavjesa
Ulaz: 220 V i 50 Hz Izlaz: 24 V
Baterija: 2 x 12Vcc 7,5 Ah punjiva. (do 6 sati autonomije)</t>
  </si>
  <si>
    <t xml:space="preserve"> - priključak na požarnu centralu,
 - zatvaranje zavjese gravitaciono od gore prema dole, otvaranje na motorni pogon    </t>
  </si>
  <si>
    <t xml:space="preserve">Prije narudžbe potrebno je uzeti mjere na licu mjesta ili po potvrđenom nacrtu! Kod upotrebe zavjese nesmije biti večeg propuha odn. razlika u zračnom pritisku! Požarna zavjesa se montira u pripremljen otvora zida  i gotov pod!    </t>
  </si>
  <si>
    <t>Ugradnja u prizemlju Providurove palače u sklopu izvedbe automatskih kliznih vrata na ulazu u natkriveni atrij.</t>
  </si>
  <si>
    <t>Dimenzija protupožarne dimnonepropusne zavjese: širina(B): 2250 mm, visina(H): 2720 mm</t>
  </si>
  <si>
    <t>Stavka uključuje sav rad i potreban materijal, sve po specifikacijama proizvođača i ugradnja po dogovoru sa projektantom.</t>
  </si>
  <si>
    <t>Obračun prema ugrađenom komadu/ širina(B): 2250 mm, visina(H): 2720 mm</t>
  </si>
  <si>
    <t xml:space="preserve">Isporuka i ugradnja protupožarne  dimnonepropusne tekstilne zavijese klasifikacije E60 Sa (Ugradnja na prvom katu Kneževe palače. Izlaz iz Kneževe palače na komunikacijski most natkrivenog atrija.) ,ispitane po EN1634-1 i EN 1363-1., klasificirane po EN 13501-2 i to:     </t>
  </si>
  <si>
    <t>Ugradnja na prvom katu Kneževe palače. Izlaz iz Kneževe palače na komunikacijski most natkrivenog atrija.</t>
  </si>
  <si>
    <t xml:space="preserve">Dimenzija protupožarne dimnonepropusne zavjese: širina (B): 1500 mm      visina(H): 3380 mm   </t>
  </si>
  <si>
    <t>Obračun prema ugrađenom komadu/ širina (B): 1500 mm visina(H): 3380 mm</t>
  </si>
  <si>
    <t>Pregrada se izvodi od čeličnog lima sa perforacijama, Rv 2-3,5 mm prema DIN 24041, formata 1x1000x2000mm. Unutar stavke uračunati svu potrebnu potkonstrukciju koja se izvodi od čeličnih profila 40x40x4mm.</t>
  </si>
  <si>
    <r>
      <t>Vrata su izvedena od čeličnog lima sa perforacijama, Rv 2-3,5 mm prema DIN 24041,</t>
    </r>
    <r>
      <rPr>
        <sz val="9"/>
        <color rgb="FFFF0000"/>
        <rFont val="Tahoma"/>
        <family val="2"/>
      </rPr>
      <t xml:space="preserve"> </t>
    </r>
    <r>
      <rPr>
        <sz val="9"/>
        <rFont val="Tahoma"/>
        <family val="2"/>
        <charset val="238"/>
      </rPr>
      <t>(dimenzija 100x196cm) s podkonstrukcijom izvedenom od profila 40x40x4mm.</t>
    </r>
  </si>
  <si>
    <t>6.1.4.</t>
  </si>
  <si>
    <r>
      <t xml:space="preserve">Sekcija grijača/hladnjaka sa direktnom ekspanzijom: 
</t>
    </r>
    <r>
      <rPr>
        <sz val="10"/>
        <color indexed="10"/>
        <rFont val="Tahoma"/>
        <family val="2"/>
        <charset val="238"/>
      </rPr>
      <t xml:space="preserve"> </t>
    </r>
    <r>
      <rPr>
        <sz val="10"/>
        <rFont val="Tahoma"/>
        <family val="2"/>
        <charset val="238"/>
      </rPr>
      <t>- zima  tul= 14,4°C (RH=26 %)
             tiz= 20,7°C (RH=17,5%)                                                          
- ljeto    tul= 29,8°C (RH=46 %)
             tiz= 26°C (RH=56%)
 - kapacitet grijanja : 3,39 kW                                                                    - kapacitet hlađenja : 2,99 kW
 - medij: R410A</t>
    </r>
  </si>
  <si>
    <t>- rotacijski izmjenjivač 
- zima tul=-4°C (RH=70 %)
          tiz= 15,8°C (RH=34%)
 - kapacitet: 46,18 kW
- ljeto  tul= 35°C (RH=40 %)
           tiz= 28,4°C (RH=49%)                                                                  - kapacitet: 23,22 kW</t>
  </si>
  <si>
    <t xml:space="preserve"> - snaga                     N=105 W/230V/1ph</t>
  </si>
  <si>
    <t xml:space="preserve"> - protok zraka            150 m3/h</t>
  </si>
  <si>
    <r>
      <t>m</t>
    </r>
    <r>
      <rPr>
        <sz val="10"/>
        <rFont val="Calibri"/>
        <family val="2"/>
        <charset val="238"/>
      </rPr>
      <t>²</t>
    </r>
  </si>
  <si>
    <t>´- svi bitni parametri klima komore trebaju biti vidljivi na zaslonu samog upravljača : protok zraka pojedinog ventilatora, tlak, snaga pojedinog ventilatora  iskoristivost u realnom vremenu, SFPv vrijednost za oba ventilatora, temperature zraka na povratnoj strani, temperatura na strani svježeg zraka, temperatura ubacivanja,  iskoristivost rotacijskog rekuperatora u realnom vremenu, pad tlaka preko filtera, vrijednost pada tlaka kada korisnik želi da se pojavi alarm zaprljanosti filtera, alarm stanja klima komore</t>
  </si>
  <si>
    <t xml:space="preserve"> - putem regulatora korisnik treba imati mogućnost promjene količine zraka I temperature ubacivanja u svakom trenutku kada to treba bez posebne intervencije dobavljača-proizvođača ili putem centralnog nadzora</t>
  </si>
  <si>
    <r>
      <t xml:space="preserve">Ukupna težina čelične stabilizacijske rešetke iznosi: </t>
    </r>
    <r>
      <rPr>
        <b/>
        <sz val="9"/>
        <rFont val="Tahoma"/>
        <family val="2"/>
        <charset val="238"/>
      </rPr>
      <t>587,00</t>
    </r>
    <r>
      <rPr>
        <sz val="9"/>
        <rFont val="Tahoma"/>
        <family val="2"/>
        <charset val="238"/>
      </rPr>
      <t xml:space="preserve"> kg.</t>
    </r>
  </si>
  <si>
    <r>
      <t xml:space="preserve">Ukupna težina čelične potkonstrukcije iznosi: </t>
    </r>
    <r>
      <rPr>
        <b/>
        <sz val="9"/>
        <rFont val="Tahoma"/>
        <family val="2"/>
        <charset val="238"/>
      </rPr>
      <t>1.700,00</t>
    </r>
    <r>
      <rPr>
        <sz val="9"/>
        <rFont val="Tahoma"/>
        <family val="2"/>
        <charset val="238"/>
      </rPr>
      <t xml:space="preserve"> kg.</t>
    </r>
  </si>
  <si>
    <r>
      <t xml:space="preserve">Ukupna težina čelične konstrukcije iznosi: </t>
    </r>
    <r>
      <rPr>
        <b/>
        <sz val="9"/>
        <rFont val="Tahoma"/>
        <family val="2"/>
        <charset val="238"/>
      </rPr>
      <t>33.420,00</t>
    </r>
    <r>
      <rPr>
        <sz val="9"/>
        <rFont val="Tahoma"/>
        <family val="2"/>
        <charset val="238"/>
      </rPr>
      <t xml:space="preserve"> kg.</t>
    </r>
  </si>
  <si>
    <r>
      <t xml:space="preserve">Ukupna težina čelične potkonstrukcije iznosi: </t>
    </r>
    <r>
      <rPr>
        <b/>
        <sz val="9"/>
        <rFont val="Tahoma"/>
        <family val="2"/>
        <charset val="238"/>
      </rPr>
      <t>1.300,00</t>
    </r>
    <r>
      <rPr>
        <sz val="9"/>
        <rFont val="Tahoma"/>
        <family val="2"/>
        <charset val="238"/>
      </rPr>
      <t xml:space="preserve"> kg.</t>
    </r>
  </si>
  <si>
    <r>
      <t xml:space="preserve">Ukupna težina čelične potkonstrukcije iznosi: </t>
    </r>
    <r>
      <rPr>
        <b/>
        <sz val="9"/>
        <rFont val="Tahoma"/>
        <family val="2"/>
        <charset val="238"/>
      </rPr>
      <t>300,00</t>
    </r>
    <r>
      <rPr>
        <sz val="9"/>
        <rFont val="Tahoma"/>
        <family val="2"/>
        <charset val="238"/>
      </rPr>
      <t xml:space="preserve"> kg.</t>
    </r>
  </si>
  <si>
    <t xml:space="preserve">-Diferencijalni presostat filtera 100-1000 Pa; - komada 4 
</t>
  </si>
  <si>
    <t>-Vanjski osjetnik temperature NTC 20 kΩ - komada 1</t>
  </si>
  <si>
    <t>-Kanalski osjetnik temperature
 NTC 20k, 400 mm - komada 4</t>
  </si>
  <si>
    <t>-Pribor za montažu na kanal - komada 4</t>
  </si>
  <si>
    <t>-Prostorni osjetnik temperature - komada 4</t>
  </si>
  <si>
    <t>-Napojna jedinica 230VAC/24VDC - komada 1</t>
  </si>
  <si>
    <t>U/I modul za proširenje osnovnog regulatora s 16 DO i modbus komunikacijom - komada 1</t>
  </si>
  <si>
    <t>Kompaktni upravljački DDC kontroler
s mogućnošću komunikacije po Bacnet IP, Bacnet Ethernet, Bacnet MSTP, Modbus Serial (RS485) ili Modbus TCP/IP protokolu s ugrađenim Web serverom za grafički prikaz, konfiguraciju i diagnostiku.
20 ulaza/izlaza  (12UI, 4AO, 4DO) - komada 1</t>
  </si>
  <si>
    <t>U/I modul za proširenje osnovnog regulatora s 16 DI i modbus komunikacijom - komada 2</t>
  </si>
  <si>
    <t>5 portni switch za montažu na din šinu - komada 1</t>
  </si>
  <si>
    <r>
      <t>Kompaktni upravljački DDC kontroler
s mogućnošću komunikacije po Bacnet IP, Bacnet Ethernet, Bacnet MSTP, Modbus Serial (RS485) ili Modbus TCP/IP</t>
    </r>
    <r>
      <rPr>
        <sz val="10"/>
        <color rgb="FFFF0000"/>
        <rFont val="Tahoma"/>
        <family val="2"/>
      </rPr>
      <t xml:space="preserve"> </t>
    </r>
    <r>
      <rPr>
        <sz val="10"/>
        <rFont val="Tahoma"/>
        <family val="2"/>
        <charset val="238"/>
      </rPr>
      <t>protokolu s ugrađenim Web serverom za grafički prikaz, konfiguraciju i diagnostiku.
20 ulaza/izlaza  (12UI, 4AO, 4DO) - komada 1</t>
    </r>
  </si>
  <si>
    <t>U/I modul za proširenje osnovnog regulatora s 16 DI i modbus komunikacijom - komada 4</t>
  </si>
  <si>
    <t xml:space="preserve">-Touch LCD panel 15" - komada 1 
</t>
  </si>
  <si>
    <r>
      <t xml:space="preserve">-Integracijski kontroler 
s mogućnošću komunikacije po bilo kojem od otvorenih protokola </t>
    </r>
    <r>
      <rPr>
        <sz val="10"/>
        <color theme="1"/>
        <rFont val="Tahoma"/>
        <family val="2"/>
      </rPr>
      <t>(Modbus, Lonworks, BACnet,M-bus, KNX, DALI,OPC,SNMP)</t>
    </r>
    <r>
      <rPr>
        <sz val="10"/>
        <rFont val="Tahoma"/>
        <family val="2"/>
        <charset val="238"/>
      </rPr>
      <t>.  Integriran WEB server , s/w alat za programiranje, grafički alat za kreiranje korisničkih prikaza. Daljinski nadzora i programiranja putem Internet browsera.
Mogućnost integracije do 10 uređaja ili 500 točaka - komada 1
U stavci obuhvatiti 18-mjesečnu besplatnu nadogradnju software-a</t>
    </r>
  </si>
  <si>
    <t>UKUPNO NUŽNA SIGURNOSNA RASVJETA</t>
  </si>
  <si>
    <t>UKUPNO UPRAVLJANJE</t>
  </si>
  <si>
    <t>UKUPNO PRIKLJUČNICE I INA ENERGETSKA OPREMA</t>
  </si>
  <si>
    <t>UKUPNO VIDEONADZOR</t>
  </si>
  <si>
    <t>UKUPNO SUSTAV VIDEOPARLAFONA</t>
  </si>
  <si>
    <t>UKUPNO ZAVRŠNI  RADOVI  I  ISPITIVANJA</t>
  </si>
  <si>
    <t>UKUPNO PODRŠKA ELEKTROTEHNIČKIM RADOVIMA OSTALIH STRUKA</t>
  </si>
  <si>
    <t>UKUPNO ENERGETSKI ORMARI</t>
  </si>
  <si>
    <t>UKUPNO ZAŠTITNA  INSTALACIJA I OPREMA (LPS, radno uzemljenje,...)</t>
  </si>
  <si>
    <t>UKUPNO RASVJETA</t>
  </si>
  <si>
    <t>UKUPNO RASVJETNE ARMATURE</t>
  </si>
  <si>
    <t>Napomena: 
Izvođač je dužan za tipsku skelu dostaviti:
 atest o sigurnosti i upotrebljivosti skele
 PLAN (PROJEKT) skele (minimalno mora sadržavati: dimenzije skele i svih njenih sastavnih elemenata, sredstva za međusobno spajanje sastavnih elemenata, te način pričvršćivanja skele za objekt odnosno tlo, vrste materijala i njihova kvaliteta, statički proračun nosivih elemenata)
 Pisanu uputu za montažu i demontažu skele (pisana uputa proizvođača)
 KONTROLNU KNJIGU (LIST) SKELE (Ispravnost skele mora provjeravati odgovorna osoba na gradilištu i to PRIJE UPORABE, najmanje JEDANPUT MJESEČNO, a naročito poslije vremenskih nepogoda, prepravka, oštećenja ili u bilo kojim DRUGIM OKOLNOSTIMA, koji su mogli utjecati na STABILNOST I ČVRSTOĆU skele. Provjeravanje ispravnosti skele upisuje se u KONTROLNU KNJIGU (LIST) SKELE i ovjerava ga odgovorna osoba na gradilištu)
 Tehničke naputke ili poseban projekt za sidrenje skele za fasadu
Zatim:
 postaviti natpise, zabrane i upozorenja (standardni znakovi sigurnosti)
 obzirom da je skela postavljena na građevinskom objektu u samom centru grada, u ulici po kojoj dnevno prolazi veliki broj ljudi, skela mora biti na vanjskoj strani po cijeloj dužini i visini prekrivena pokrivačima (trska, juta, gusta metalna mreža i slično) koji sprečavaju padanje materijala u dubinu.
 sva radna mjesta na visini većoj od 100 cm iznad terena ili poda, kao i ostala mjesta (prijelazi, prolazi i slično) na gradilištu i na građevinskom objektu s kojih se može pasti, moraju biti ograđena čvrstom zaštitnom ogradom visine najmanje 100 cm.
Ukoliko skela nije tipska Izvođač je dužan dostaviti projekt skele s proračunom ovjerenim od strane projektanta statike.</t>
  </si>
  <si>
    <t xml:space="preserve">Ponuditelj je dužan u jediničnu cijenu svih stavaka koje uključuju bojanje (bojanje čelične konstrukcije, soboslikarski i ličilački radovi, i sl.) uključiti izradu minimalno 3 probna uzorka boje na gradilištu. RAL boje određuje nadležni Konzervatorski odjel i Glavni projektant, te potvrđuje upisom u Građevinski dnevnik. </t>
  </si>
  <si>
    <t xml:space="preserve">Izvođač je dužan prije ugradnje materijala dostaviti Inženjeru na odobrenje dokaze kvalitete sukladno važećem Zakonu o građevnim proizvodima sa izmjenama i dopunama, a sve radove izvoditi sukladno tehničkom listu i uputama pojedinog proizvođača za proizvod koji se ugrađuje. U jediničnu cijenu ponuditelj je dužan uračunati sav materijal (ukoliko se radi o sustavu sve komponente) i tehnologiju izvođenja sukladno tehničkom listu pojedinog proizvođača.
</t>
  </si>
  <si>
    <t>Protupožarno brtvljenje prolaza sprinkler cjevovoda kroz granice požarnih sektora. Brtvljenje izvesti certificiranim brtvilima i postupcima. Brtvljenje izvodi ovlaštena tvrtka i osobe koje posjeduju ovlaštenje za brtvljenje proizvođača čijim proizvodom se isto izvodi.</t>
  </si>
  <si>
    <t>4.8.</t>
  </si>
  <si>
    <t>4.8.1.</t>
  </si>
  <si>
    <t>Protupožarno brtvljenje prolaza svih strojarskih cjevovoda kroz granice požarnih sektora. Brtvljenje izvesti certificiranim brtvilima i postupcima. Brtvljenje izvodi ovlaštena tvrtka i osobe koje posjeduju ovlaštenje za brtvljenje proizvođača čijim proizvodom se isto izvodi.</t>
  </si>
  <si>
    <t>UKUPNO</t>
  </si>
  <si>
    <t>Protupožarno brtvljenje prolaza kroz granice požarnih sektora izvesti certificiranim brtvilima i postupcima. Brtvljenje izvodi ovlaštena tvrtka i osobe koje posjeduju ovlaštenje za brtvljenje proizvođača čijim proizvodom se isto izvodi.</t>
  </si>
  <si>
    <t>Dobava i ugradnja poklopca za reviziono okno iz pocinčanog čelika, vodo – plinotijesan, za ugradnju završne obloge poda po želji. Razred opterećenja A15 prema HRN EN 124 (ili drugoj jednakovrijednoj normi). Visina okvira 104 mm, dubina poklopca za ispunu 80 mm. Okvir i poklopac su izrađeni iz vruče cinčanog čelika. Komplet uključuje neoprensku brtvu i navojne ručke za otvaranje i podizanje poklopca. Svjetli otvor 600x600 mm, građevinski 736x736 mm, težina 33,4 kg.</t>
  </si>
  <si>
    <t xml:space="preserve">Ponuditelj je dužan u jediničnu cijenu svih stavaka uključiti:
- sva potrebna podupiranja i radne skele, osim fasadne skele
- rušenja na kamenim zidovima bezudarnim alatima
- dijamantno bušenje za prodore za instalacije i ostale prodore
- ručni iskop u slojevima od 15 cm uz konzultacije s konzervatorskim odjelom – vrijedi za sve iskope (ukoliko se pri iskopu naiđe do žive stijene, moguća je upotreba 
  mehanizacije uz dopuštenje nadzornog inženjera)    
- zaštitu drvene građe impregnacijskim premazom
- sakupljanje šute i svog otpadnog materijala, čišćenje, utovar i odvoz na gradski deponij (odlagalište otpada Diklo) udaljeno 8km od gradilišta (vrijedi za sve stavke)
- zaštita postojeće kamene plastike i kamena daščanom oplatom - po uputi konzervatora, nadzora i projektanta (uključuje svu kamenu plastiku, kamen, bunarsku krunu i dr.)
- namjanje 3 uzoraka svakog materijala koji zahtjeva prethodnu suglasnost Konzervatora i Projektanta (suglasnost na boju, vrstu, okove, završnu obradu,...)
- izradu AKZ i PP elaborata za čeličnu konstrukciju
- izradu svih radioničkih nacrta
- elaborat protupožarne zaštite i brtvljenja (dostaviti najkasnije 14 dana od dana završetka Radova)
- sva potrebna ispitivnja (ispitivanja moraju vršiti za to ovlaštena tijela/tvrtke) s izradom izvještaja, uključivo i ispitivanje zdravstvene ispravnosti vode od Hrvatskog zavoda za 
  javno zdravstvo
Radionički nacrti (općenito svi), zatim AKZ i PP elaborati za čeličnu konstrukciju moraju biti izrađeni prije početka predmetnih radova i ovjeren od strane glavnog projektanta, projektanta konstrukcije odnosno konzervatora (ovisno o kojem nacrtu se radi), isti po ovjeri postaju dio projektno tehničke dokumentacije.
</t>
  </si>
  <si>
    <t>Stavka obuhvaća i izradu holkera za hidroizolaciju gdje je to potrebno kao i izvedbu dilatacija stezljivom dilatacijskom režom ovisno o završnoj obradi poda.</t>
  </si>
  <si>
    <t>Dobava materijala i izrada plivajućeg armiranog cementnog estriha (prosječne debljine 6 cm) preko toplinske izolacije površina prizemlja.</t>
  </si>
  <si>
    <t>Stavka obuhvaća izradu armiranog cementnog estriha betonom C 30/37, s varenom Q 131 mrežom koja se ugrađuje u donjoj zoni estriha i polipropilenskim vlaknima, završnu obradu prema namjeni, elastične uloške oko zidova i prodora.</t>
  </si>
  <si>
    <t>Dobava materijala i izrada laganog estriha (do 250 kg/m³) (prosječne debljine 5-12cm) preko prethodno izvedenog trapeznog lima komunikacijskog hodnika.</t>
  </si>
  <si>
    <t>Dobava materijala i izrada laganog estriha (do 250 kg/m³) (prosječne debljine 4 cm) preko prethodno izvedenog čeličnog lima debljine 10 mm na dvokrakom stubištu u centralnom atriju i prilaznim mostovima.</t>
  </si>
  <si>
    <t>Stavka obuhvaća izradu laganog estriha, armiranog polipropilenskim vlaknima, završnu obradu prema namjeni, elastične uloške oko zidova i prodora. Stavka uključuje i izvedbu sloja elastičnog materijala ispod estriha u debljini 1cm.</t>
  </si>
  <si>
    <t>Stavka obuhvaća izradu laganog estriha, armiranog polipropilenskim vlaknima, završnu obradu prema namjeni, elastične uloške oko zidova i prodora.</t>
  </si>
  <si>
    <t>Generalna napomena: Kod izvođenja radova čišćenja mora se poštivati zatečeno stanje i ne smiju se koristiti destruktivne metode čišćenja poput brušenja i grubog pjeskarenja i slično, već nedestruktivne metode čišćenja sodom ili drugim prihvatljivim metodama uz prethodnu suglasnost nadležnog Konzervatorskog odjela.</t>
  </si>
  <si>
    <r>
      <rPr>
        <b/>
        <sz val="9"/>
        <rFont val="Tahoma"/>
        <family val="2"/>
        <charset val="238"/>
      </rPr>
      <t>S4</t>
    </r>
    <r>
      <rPr>
        <sz val="9"/>
        <rFont val="Tahoma"/>
        <family val="2"/>
        <charset val="238"/>
      </rPr>
      <t xml:space="preserve"> Stubište + </t>
    </r>
    <r>
      <rPr>
        <b/>
        <sz val="9"/>
        <rFont val="Tahoma"/>
        <family val="2"/>
        <charset val="238"/>
      </rPr>
      <t xml:space="preserve">Predprostor dizala, 0.18 </t>
    </r>
    <r>
      <rPr>
        <sz val="9"/>
        <rFont val="Tahoma"/>
        <family val="2"/>
        <charset val="238"/>
      </rPr>
      <t>Kafeterija</t>
    </r>
  </si>
  <si>
    <r>
      <rPr>
        <b/>
        <sz val="9"/>
        <rFont val="Tahoma"/>
        <family val="2"/>
        <charset val="238"/>
      </rPr>
      <t>1.18, 1.19</t>
    </r>
    <r>
      <rPr>
        <sz val="9"/>
        <rFont val="Tahoma"/>
        <family val="2"/>
        <charset val="238"/>
      </rPr>
      <t xml:space="preserve"> i</t>
    </r>
    <r>
      <rPr>
        <b/>
        <sz val="9"/>
        <rFont val="Tahoma"/>
        <family val="2"/>
        <charset val="238"/>
      </rPr>
      <t xml:space="preserve"> 1.20 </t>
    </r>
    <r>
      <rPr>
        <sz val="9"/>
        <rFont val="Tahoma"/>
        <family val="2"/>
        <charset val="238"/>
      </rPr>
      <t>Tonski studio, Režija i Uredski prostor</t>
    </r>
  </si>
  <si>
    <t>2.22 Tehnička prostorija</t>
  </si>
  <si>
    <t xml:space="preserve">Dobava i montaža akcentnog reflektora za strujnu šinu s aluminijskim  kućištem crne boje ili po odabiru iz tipske palete proizvođača, snage 36W, svjetlosni tok svjetiljke  3100lm, širine svjetlosnog snopa 36˚, </t>
  </si>
  <si>
    <t>klapne " barn doors"  protiv blještanja, 3000K, CRI&gt;90, IP20, MacAdam3, s DALI regulabilnom napravom, životni vijek minimalno 50 000 sati pri 80% svjetlosnog toka.</t>
  </si>
  <si>
    <t xml:space="preserve">Dobava i montaža ugradne LED svjetiljke, dimenzije 400x58x80mm, aluminijsko kućište, boja odsijača  bijele boje ili po odabiru iz tipske palete proizvođača, snage 24W, svjetlosni tok izvora  2880lm, 4000K, široka optika, CRI&gt;90, MacAdam 3, </t>
  </si>
  <si>
    <t>DALI regulabilna predspojna naprava, životni vijek svjetiljke minimalno 50.000 sati pri 80% svjetlosnog toka.</t>
  </si>
  <si>
    <t>Dobava i montaža ugradne LED svjetiljke, dimenzije 210x58x80mm, aluminijsko kućište, boja odsijača  bijele boje ili po odabiru iz tipske palete proizvođača, snage 12W, svjetlosni tok izvora  1440lm, 4000K, ovalna optika 12x50°, CRI&gt;90, MacAdam 3,</t>
  </si>
  <si>
    <t>Životni vijek minimalno 50 000 sati pri 80% svjetlosnog toka, s DALI regulabilnom napravom.</t>
  </si>
  <si>
    <t>Dobava i montaža ugradne LED svjetiljke, dimenzije 860x58x80mm, aluminijsko kućište  bijele boje ili po odabiru iz tipske palete proizvođača, svjetlosni tok izvora  7000lm/m, 4000K, široka optika, CRI&gt;90, MacAdam3.</t>
  </si>
  <si>
    <t xml:space="preserve">Dobava i montaža LED reflektora, aluminijsko kućište bijele boje ili po odabiru iz tipske palete proizvođača, snage  58.5W, svjetlosni tok izvora  4800lm, 4000K, široka optika, kut distribucije svjetlosnog snopa 36°, </t>
  </si>
  <si>
    <t>Dobava i montaža akcentnog reflektora za strujnu šinu s aluminijskim  kućištem crne boje ili po odabiru iz tipske palete proizvođača, snage 24W, svjetlosni tok svjetiljke 2100lm, širine svjetlosnog snopa 40˚,</t>
  </si>
  <si>
    <t>3000K, u kompletu sa klapnama protiv blještanja, CRI=90, IP20, MacAdam 3, DALI regulabilna predspojna naprava, životni vijek minimalno 50 000 sati pri 80% svjetlosnog toka.</t>
  </si>
  <si>
    <t xml:space="preserve">Dobava i montaža LED reflektora, aluminijsko kućište bijele boje ili po odabiru iz tipske palete proizvođača, snage  24W, svjetlosni tok izvora 2400lm, 4000K, kut distribucije svjetlosnog snopa 40˚, </t>
  </si>
  <si>
    <t>CRI&gt;90, MacAdam 3, DALI regulabilna predspojna naprava, podesiv nagib 0-90°, rotacija 360°, životni vijek svjetiljke minimalno 50.000 sati pri 80% svjetlosnog toka.</t>
  </si>
  <si>
    <t>Dobava i montaža šinskog LED reflektora, aluminijsko kućište bijele boje ili po odabiru iz tipske palete proizvođača, snage  30W, svjetlosni tok svjetiljke 280lm,</t>
  </si>
  <si>
    <t>3000K, uska distribucija svjetlosnog snopa 8°, mogućnost izmjene optike (široki, ovalni, asimetrični, uski snop),  CRI&gt;90, DALI regulabilna predspojna naprava, podesiv nagib 0-90°, rotacija 365°,</t>
  </si>
  <si>
    <t xml:space="preserve">Dobava i montaža šinskog LED reflektora, aluminijsko kućište bijele boje ili po odabiru iz tipske palete proizvođača, snage  30W, svjetlosni tok svjetiljke  850lm, </t>
  </si>
  <si>
    <t xml:space="preserve">3000K, ovalna distribucija svjetlosnog snopa 55x70°, mogućnost izmjene optike  (široki, ovalni, asimetrični, uski snop), CRI&gt;90, </t>
  </si>
  <si>
    <t>Dobava i montaža šinskog LED reflektora, aluminijsko kućište bijele boje ili po odabiru iz tipske palete proizvođača, snage  30W, svjetlosni tok svjetiljke 850lm, 3000K,</t>
  </si>
  <si>
    <t>vrlo široka distribucija svjetlosnog snopa 40°, mogućnost izmjene optike  (široki, ovalni, asimetrični, uski snop),  CRI&gt;90, DALI regulabilna predspojna naprava, podesiv nagib 0-90°, rotacija 360°, životni vijek svjetiljke minimalno 50.000 sati pri 80% svjetlosnog toka.</t>
  </si>
  <si>
    <t>Dobava i montaža ugradne aluminijske DALI strujne šine, bijele boje ili po odabiru iz tipske palete proizvođača, sa svim potrebnim priborom za ugradnu montažu, spojnim elementima i završnim kapama.</t>
  </si>
  <si>
    <t>- spojni element : kompl. 26</t>
  </si>
  <si>
    <t>- nosači : kompl. 123</t>
  </si>
  <si>
    <t>Dobava i montaža nadgradne vodotijesne LED svjetiljke, polikarbonatno kućište, snage  22W, duljine 1100mm  (±10%), svjetlosni tok svjetiljke 3080lm,</t>
  </si>
  <si>
    <t>temperatura boje svjetla 4000K, indeks uzvrata boje CRI&gt; 80, zaštite IP66, IK08, široki snop svjetlosti, životni vijek minimalno 50.000 sati pri 80% svjetlosnog toka.</t>
  </si>
  <si>
    <t>Dobava i montaža nadgradne vodotijesne LED svjetiljke, aluminijsko kućište, snage 20W, duljine 631mm  (±10%), svjetlosni tok svjetiljke 2600lm,</t>
  </si>
  <si>
    <t xml:space="preserve">temperatura boje svjetla 4000K, indeks uzvrata boje CRI&gt; 80, zaštite IP65, IK08, široki snop svjetlosti, DALI regulabilna predspojna naprava, </t>
  </si>
  <si>
    <t>životni vijek minimalno 50.000 sati pri 70% svjetlosnog toka.</t>
  </si>
  <si>
    <t xml:space="preserve">Dobava i montiranje nadgradne vodotijesne LED svjetiljke, polikarbonatno kućište, snage 51W, duljine 1600mm  (±10%), svjetlosni tok svjetiljke 6710 lm, </t>
  </si>
  <si>
    <t>široki snop svjetlosti, životni vijek minimalno 50.000 sati pri 80% svjetlosnog toka.</t>
  </si>
  <si>
    <t>- napajač strujne šine : kompl. 15</t>
  </si>
  <si>
    <t>- strujna šina duljina 2m : kompl. 2</t>
  </si>
  <si>
    <t>- strujna šina duljina 3m : kompl. 10</t>
  </si>
  <si>
    <t>- strujna šina duljina 4m : kompl. 14</t>
  </si>
  <si>
    <t>- spojni element : kompl. 15</t>
  </si>
  <si>
    <t>- nosači : kompl. 50</t>
  </si>
  <si>
    <t>- završna kapa : kompl. 15</t>
  </si>
  <si>
    <t>DALI regulabilna predspojna naprava, Životni vijek 50 000 sati pri 80% svjetlosnog toka</t>
  </si>
  <si>
    <t>Dobava i montaža zidne nadgradne LED svjetiljke, aluminijsko kučište sive boje ili po odabiru iz tipske palete proizvođača, snage 16W, svjetlosni tok izvora 1405lm,</t>
  </si>
  <si>
    <t>CRI=80, 3000K, IP66, IK05, Životni vijek 50 000 sati pri 70% svjetlosnog toka.</t>
  </si>
  <si>
    <t>Dobava i montaža nadgradne vodotijesne LED svjetiljke, kućište od nehrđajućeg čelika ia luminija, difuzor od UV stabilnog metakrilata, snage  14W, duljine 1080mm  (±10%), svjetlosni tok svjetiljke 1700lm,</t>
  </si>
  <si>
    <t>temperatura boje svjetla 4000K, indeks uzvrata boje CRI&gt; 80, zaštite IP67, CLIII, široki  snop svjetlosti, životni vijek minimalno 50.000 sati pri 70% svjetlosnog toka.</t>
  </si>
  <si>
    <t xml:space="preserve">Dobava i montaža ovjesne LED svjetiljke, aluminijsko kućište bijele boje ili po odabiru iz tipske palete proizvođača, Ø 450mm, snage  30W, </t>
  </si>
  <si>
    <t>svjetlosni tok izvora svijetla 4280lm, temperatura boje svjetla 3000K, indeks uzvrata boje CRI&gt; 80, zaštite IP40, široki snop svjetlosti, DALI regulabilna predspojna naprava.</t>
  </si>
  <si>
    <t xml:space="preserve">Dobava i montaža nadgradne ovjesne LED svjetiljke, aluminijsko kućište  bijele boje ili po odabiru iz tipske palete proizvođača, Ø 1100mm, snage maksimalno 79W, </t>
  </si>
  <si>
    <t>temperatura boje svjetla 3000K, indeks uzvrata boje CRI&gt; 80, zaštite IP20, široki snop svjetlosti, DALI regulabilna predspojna naprava.</t>
  </si>
  <si>
    <t xml:space="preserve">Dobava i montaža nadgradne ovjesne LED svjetiljke, aluminijsko kućište  bijele boje ili po odabiru iz tipske palete proizvođača, Ø 620mm, snage  60W, </t>
  </si>
  <si>
    <t>svjetlosni tok izvora svijetla 9300lm, temperatura boje svjetla 3000K, indeks uzvrata boje CRI&gt; 80, zaštite IP40, široki snop svjetlosti, DALI regulabilna predspojna naprava.</t>
  </si>
  <si>
    <t>Dobava i montaža ugradnog LED downlighter  s kućištem od aluminija, snage 17W, svjetlosni tok svjetiljke 1880lm, 3000K, CRI&gt;=80, IP54, životni vijek minimalno 50.000 sati pri 80% svjetlosnog toka.</t>
  </si>
  <si>
    <t>3000K, široka optika, CRI&gt;90, DALI regulabilna predspojna naprava, životni vijek svjetiljke minimalno 50.000 sati pri 95% svjetlosnog toka.</t>
  </si>
  <si>
    <t>Dobava i montaža ugradne LED svjetiljke, aluminijsko kućište bijele boje ili po odabiru iz tipske palete proizvođača, Ø 150 mm, snage maksimalno 30W,</t>
  </si>
  <si>
    <t>svjetlosni tok izvora svijetla 2900lm, temperatura boje svjetla 3000K, indeks uzvrata boje CRI&gt; 80, zaštite IP54, široki snop svjetlosti, životni vijek svjetiljke minimalno 50.000 sati pri 90% svjetlosnog toka.</t>
  </si>
  <si>
    <t>- 850cm</t>
  </si>
  <si>
    <t>- 650cm</t>
  </si>
  <si>
    <t>- 200cm</t>
  </si>
  <si>
    <t>- 525cm</t>
  </si>
  <si>
    <t>- 275cm</t>
  </si>
  <si>
    <t>- 100cm</t>
  </si>
  <si>
    <t>- 625cm</t>
  </si>
  <si>
    <t>- 225cm</t>
  </si>
  <si>
    <t>- 400cm</t>
  </si>
  <si>
    <t>- 375cm</t>
  </si>
  <si>
    <t>Dobava i montaža LED trake u aluminijskom profilu, 28,8W/m, 2300lm/m, 3000K, 24V, komplet sa predspojnim napravama,  priborom za montažu i opalnim difuzorom. Montiranje iznad umivaonika.</t>
  </si>
  <si>
    <t>Dobava i montaža LED  zidne dekorativne svjetiljke s aluminijskim kućištem, staklenim difuzor</t>
  </si>
  <si>
    <t>snage 17W,  svjetlosni tok izvora 614lm, direktna i indirektna distribucija svjetla, 3000K, IP65 , IK06, životni vijek svjetiljke minimalno 50 000h pri 70% svjetlosnog toka.</t>
  </si>
  <si>
    <t>Dobava i montaža nadgradne ovjesne dekorativne visilice, metalno kućište crne boje ili po odabiru iz tipske palete proizvođača, nadgradna ukrasna rozeta, sa grlom E27, maksimalna duljina ovjesa 1500mm, sa LED izvorom svjetla retro izgleda, 4,5W, 470lm.</t>
  </si>
  <si>
    <t xml:space="preserve">Dobava i montaža ugradne LED svjetiljke, Ø 172 mm, snage maksimalno 30W, </t>
  </si>
  <si>
    <t xml:space="preserve">svjetlosni tok izvora svijetla 2900lm, temperatura boje svjetla 3000K, široka distribucija svjetla, indeks uzvrata boje CRI&gt; 80, zaštite IP54, </t>
  </si>
  <si>
    <t>Litenet flex krediti.</t>
  </si>
  <si>
    <t>LITENET graphics  softver za izradu grafičkog korisničkog sučelje koje pruža autentičnu prezentaciju objekta.</t>
  </si>
  <si>
    <t>Programibilni kontroler za upravljanje DALI regulabilnim svjetiljkama - 3 DALI linije (3x64 DALI adrese), u 99 skupina i 20 scena, raspon prigušenja od 1 do 100%; svim svjetiljkama mogu se dodijeliti nove adrese i daljinski upravljati bez pristupa uređaju; povratne informacije o pogrešci sustava; posebni LUXMATE DALI senzori i kontrolne točke korisnika mogu se također spojiti na DALI upravljačke vodove. S integriranim izvorima napajanja za tri DALI linije. Sučelje LM sabirnice. Ulazna strana: Ethernet veza (CAT 5 ili više); izlazna strana: jedna 2-žilna upravljačka linija po izlazu, mrežni priključak i priključak sabirnice. Kontrolne linije su međusobno zamjenjive; kućište od eloksiranog aluminija. Dopuštene temperature okoline u rasponu od 0 do 50 °, IP20 stupanj zaštite. Montaža na DIN šinu u elektroormaru.</t>
  </si>
  <si>
    <t>Višenamjenska upravljačka jedinica s kapacitivnim dodirnim funkcijama za upravljanje do 20 scene  i individualnu kontrolu opreme. Središnji gumb za uključivanj/isključivanje. Pozadinsko bijelo svjetlo. Ugrađen u  standardnoj Euro kutijji prema standardu DIN 0606 minimalne dubine 50 mm. Vijci su nevidljivi nakon pričvršćenja. Upravljačka jedinica je spojena na LUXMATE sabirnicu (izmjenjivi priključak) i 230VAC napajanje. Dimenzije: 130 x 92 x 50 mm, težina: 0,3 kg</t>
  </si>
  <si>
    <t xml:space="preserve">Tipkalo za pokretanje tri scene (scenariji prostorije).
Zelena LED označava aktivnu scenu. Tipka Central Go / Go za uporabu pri ulasku / izlasku iz sobe. Ako je "Go" scena omogućena (nitko u sobi), gumb Come / Go ima crveno osvijetljen surround za orijentaciju. Korisnik može ručno prilagoditi aktivnu scenu pomoću dvije tipke sa zakretanim prekidačima za upravljanje dvama instalacijama u sobi. Svi gumbi se tiskaju intuitivnim piktogramima. Upravljačka jedinica je spojena na DALI upravljačku liniju pomoću priključnog vijčanog priključka (izmjenjivi polaritet). Napajanje preko DALI kontrolne linije (bez strujne veze) za trenutnu potrošnju od 6 mA (3 DALI opterećenja).
Proizvedena prema HRN EN50491-3 standardima. 
</t>
  </si>
  <si>
    <t>Adresni modul sa četiri adrese za povezivanje tipkala i  DALI kontrolera. Napajanje preko DALI kontrolne linije (bez strujne veze) za trenutnu potrošnju od 4 mA (2 DALI opterećenja).</t>
  </si>
  <si>
    <t>3.9.9.</t>
  </si>
  <si>
    <t>Programibilni relejni kontroler za upravljanje strujnim krugovima, 4 individualno programibilnih izlaza (do 10A po releju), za montažu na DIN šinu u elektroormaru. Napajanje 230V AC.</t>
  </si>
  <si>
    <t>Nadgradni stropni senzor za detekciju dnevnog svjetla u. Kućište od teško zapaljivog polikarbonata, bez halogena, klasa zaštite II, temperatura okoline 0 - 50 ° C, dizajniran je za ugradnju na strop, stupanj zaštite IP20.</t>
  </si>
  <si>
    <t xml:space="preserve">Multisensor koji djeluje kao PIR senzor i prijemnik. 
Može se podesiti do 3 pojedinačno konfigurirane skupine daljinskog upravljanja ovisno o sustavu. Postavljen na površini (u Euro / standardnoj kutiji, 1x) ili na zidovima od gipsa ili ugradnja u spuštene stropove / ugradbene. DALI dvodjelni upravljački kabel, žice koje se mogu zamijeniti, mogu se ugraditi pomoću standardnih dijelova za instalaciju, napajanja preko DALI linije, crvena LED stanja ukazuje na radni status, LED zeleni status označava kvalitetu prijema, funkcija stubišta s odgodom od 1-127 min. Kućište izrađeno od plastike bez halogena, bijela (RAL 9003), Poly IR 2 objektiv, IP 40 stupanj zaštite. Proizvedena prema HRN EN50491-3 standardima.  </t>
  </si>
  <si>
    <t>Programibilni LCD zaslon osjetljiv na dodir, dijagonala zaslona min. 17cm, za pozivanje scena rasvjete, ugradni zajedno s kutijom za ugradnju.</t>
  </si>
  <si>
    <t>3.9.16.</t>
  </si>
  <si>
    <t>Programiranje novog sustava upravljanja rasvjetom i puštanje u pogon</t>
  </si>
  <si>
    <t>Tehnička podrška na gradilištu</t>
  </si>
  <si>
    <t>Dobava i montaža ugradne sigurnosne svjetiljke, svjetiljka se centralno nadzire, autonomije 3h, asimetrične karakteristike, u pripravnom ili trajnom spoju, CLI, IP40, LED 4,7W. Svjetiljka opremljena s autotestom funkcionalnosti i autonomije te LED indikacijom ispravnosti.</t>
  </si>
  <si>
    <t>Dobava i montaža ugradne sigurnosne svjetiljke, svjetiljka se centralno nadzire, autonomije 3h, simetrične karakteristike, u pripravnom ili trajnom spoju, CLI, IP40, LED 4,7W. Svjetiljka opremljena s autotestom funkcionalnosti i autonomije te LED indikacijom ispravnosti.</t>
  </si>
  <si>
    <t>Dobava i montaža ugradne sigurnosne svjetiljke, svjetiljka se centralno nadzire, autonomije 3h, simetrične karakteristike, s optikom za visinu montaže preko 7.5m, u pripravnom ili trajnom spoju, CLI, IP40, LED 8,2W. Svjetiljka opremljena s autotestom funkcionalnosti i atonomije te LED indikacijom ispravnosti.</t>
  </si>
  <si>
    <t>Dobava i montaža ugradne sigurnosne svjetiljke, svjetiljka se centralno nadzire, autonomije 3h, simetrične karakteristike, sa optikom za označavanje hidranata, u pripravnom ili trajnom spoju, CLI, IP40, LED 4,7W. Svjetiljka opremljena s autotestom funkcionalnosti i atonomije te LED indikacijom ispravnosti.</t>
  </si>
  <si>
    <t>Dobava i montaža nadgradne sigurnosne svjetiljke, svjetiljka se centralno nadzire, autonomije 3h, asimetrične karakteristike, u pripravnom ili trajnom spoju, CLI, IP40, LED 4,7W. Svjetiljka opremljena s autotestom funkcionalnosti i atonomije te LED indikacijom ispravnosti.</t>
  </si>
  <si>
    <t>Dobava i montaža nadgradne sigurnosne svjetiljke, svjetiljka se centralno nadzire, autonomije 3h, simetrične karakteristike, u pripravnom ili trajnom spoju, CLI, IP40, LED 4,7W. Svjetiljka opremljena s autotestom funkcionalnosti i atonomije te LED indikacijom ispravnosti.</t>
  </si>
  <si>
    <t>Dobava i montaža nadgradne sigurnosne svjetiljke, svjetiljka se centralno nadzire,  autonomije 3h, simetrične karakteristike, s optikom za visinu montaže preko 7.5m, u pripravnom ili trajnom spoju, CLI, IP40, LED 8,2W. Svjetiljka opremljena s autotestom funkcionalnosti i atonomije te LED indikacijom ispravnosti.</t>
  </si>
  <si>
    <t>Dobava i montaža nadgradne sigurnosne svjetiljke, svjetiljka se centralno nadzire, autonomije 3h, simetrične karakteristike, sa optikom za označavanje hidranata, u pripravnom ili trajnom spoju, CLI, IP40, LED 4,7W. Svjetiljka opremljena s autotestom funkcionalnosti i atonomije te LED indikacijom ispravnosti.</t>
  </si>
  <si>
    <t>Dobava i montaža nadgradne sigurnosne svjetiljke, svjetiljka se centralno nadzire, autonomije 3h, simetrične karakteristike, u pripravnom ili trajnom spoju, CLI, IP65, LED 4,7W. Svjetiljka opremljena s autotestom funkcionalnosti i atonomije te LED indikacijom ispravnosti.</t>
  </si>
  <si>
    <t>Dobava i montaža nadgradne zidne sigurnosne LED svjetiljke, svjetiljka se centralno nadzire, autonomije 3h, u pripravnom ili trajnom spoju, CLI, IP20, sa piktogramom usmjerenja, LED 4,5W, vidljivost 30m. Svjetiljka opremljena s autotestom funkcionalnosti i atonomije te LED indikacijom ispravnosti.</t>
  </si>
  <si>
    <t>Dobava i montaža ugradne/nadgradne stropne sigurnosne LED svjetiljke, svjetiljka se centralno nadzire, autonomije 3h, u pripravnom ili trajnom spoju, CLII, IP42, sa piktogramom usmjerenja, LED 6,6W, vidljivost 22m. Svjetiljka opremljena s autotestom funkcionalnosti i atonomije te LED indikacijom ispravnosti.</t>
  </si>
  <si>
    <t>Dobava i montaža zidne sigurnosne LED svjetiljke, svjetiljka se centralno nadzire, autonomije 3h, u pripravnom ili trajnom spoju, CLI, IP65, sa piktogramom usmjerenja, vidljivost 32m, LED 5,8W. Svjetiljka opremljena s autotestom funkcionalnosti i atonomije te LED indikacijom ispravnosti.</t>
  </si>
  <si>
    <t>Dobava i montaža nadgradne stropne sigurnosne LED svjetiljke, svjetiljka se centralno nadzire, autonomije 3h, u pripravnom ili trajnom spoju, CLII, IP54, sa piktogramom usmjerenja, vidljivost 32m, LED 7,5W. Svjetiljka opremljena s autotestom funkcionalnosti i atonomije te LED indikacijom ispravnosti.</t>
  </si>
  <si>
    <t>Dobava i montaža nadgradne stropne sigurnosne LED svjetiljke, svjetiljka se centralno nadzire, autonomije 3h, u pripravnom ili trajnom spoju, CLI, IP65, sa piktogramom usmjerenja, vidljivost 32m, LED 5,8W. Svjetiljka opremljena s autotestom funkcionalnosti i atonomije te LED indikacijom ispravnosti.</t>
  </si>
  <si>
    <t xml:space="preserve">Dobava i konfiguriranje </t>
  </si>
  <si>
    <t xml:space="preserve">Napajač komunikacijske linije sa zaštitom od preopterećenja, napajanje 230V AC, izlazni napon 15V DC, za montažu na DIN šinu u elektroormaru. 
</t>
  </si>
  <si>
    <t>Univerzalni ulaz 4x, s četiri nezavisno adresirana ulaza za integriranje konvencionalnih prekidača svjetala, detektora pokreta, vremenskih prekidača ili drugih kontakata u sustavu upravljanja rasvjetom i sobom. Ovisno o adresiranju unosa, korisnici mogu upravljati svim pogonima u sobi ili jednoj grupi pogona u sobi. 
Ulazni napon 230V AC, 50/60 Hz. Izrađen od polikarbonata bez halogena, zapaljivih polikarbonata, svijetlo sive boje. Mrežni kabel i mrežni kabel mogu se pričvrstiti na ulazne uređaje. Mehanizam za kontakte mora biti projektiran za najmanje 230 V AC, s vodovima povezanim na ulazne naprave. Proizvedena prema HRN EN50491-3 standardima. Montaža na DIN šinu u elektroormaru.</t>
  </si>
  <si>
    <t>Preprogramiranje provesti uz konzultiranje  korisnika te kreiranje scena prema njegovim potrebama.</t>
  </si>
  <si>
    <r>
      <t>m</t>
    </r>
    <r>
      <rPr>
        <sz val="10"/>
        <color theme="1"/>
        <rFont val="Tahoma"/>
        <family val="2"/>
        <charset val="238"/>
      </rPr>
      <t>³</t>
    </r>
  </si>
  <si>
    <t>Komplet sa  DIN šinama , elzet bravicom, potrebnim poklopcima opreme, uvodnicama,...te ostalom potrebnom opremom za dovođenje do pune funkcionalnosti ..</t>
  </si>
  <si>
    <t>Ostala oprema namjenjena međupovezivanju kontrolnih jedinica po energetskim ormarima te proslijeđivanje podataka na LAN mrežu korisnika tj. internet.</t>
  </si>
  <si>
    <t>U skladu sa odabranim tipiziranim rješenjem po proizvođaču to su routeri mjernih uređaja, naponske jedinice i dataloggeri za spoj na Lan/Wan, Modbus/Profinet komunikacijski gateway.</t>
  </si>
  <si>
    <t>Opremu isporučiti sa 30% rezerve u pogledu mogućih daljnjih proširenja sustava mjerenja sa senzorima protoka, kalorimetrima i sl..</t>
  </si>
  <si>
    <t>u kompletu sa predspojnom napravom i priborom za ovjes.</t>
  </si>
  <si>
    <t>UGR&lt;19, direktne indirektne distribucije svjetla, temperatura boje svjetla 3000K, CRI≥80, MacAdam 3, zaštite IP20,  životni vijek svjetiljke minimalno 50.000 sati pri 90% svjetlosnog toka.</t>
  </si>
  <si>
    <t>UGR&lt;19, direktne/indirektne distribucije svjetla, temperatura boje svjetla 3000K, CRI≥80, zaštite IP20, MacAdam 3, DALI regulabilna predspojna naprava, životni vijek svjetiljke minimalno 50.000 sati pri 90% svjetlosnog toka.</t>
  </si>
  <si>
    <t>Dobava i montaža reflektora za strujnu šinu s aluminijskim  kućištem crne boje ili po odabiru iz tipske palete proizvođača, snage 24W, svjetlosni tok svjetiljke  2100lm, širine svjetlosnog snopa 12˚, 3000K, u kompletu sa klapnama "barn doors" protiv blještanja, CRI=90, IP20, MacAdam 3.</t>
  </si>
  <si>
    <t xml:space="preserve">CRI≥80, zaštite IP40, MacAdam 3, DALI regulabilna predspojna naprava, životni vijek svjetiljke minimalno 50.000 sati pri 90% svjetlosnog toka. </t>
  </si>
  <si>
    <t>DALI priključkom, spojnim kabelom,  prespojnim elementima,  završnim kapama, i sl. do pune projekirane uporabljivosti.</t>
  </si>
  <si>
    <r>
      <t>m</t>
    </r>
    <r>
      <rPr>
        <sz val="10"/>
        <color theme="1"/>
        <rFont val="Calibri"/>
        <family val="2"/>
        <charset val="238"/>
      </rPr>
      <t>'</t>
    </r>
  </si>
  <si>
    <t xml:space="preserve">DALI regulabilna predspojna naprava, životni vijek svjetiljke minimalno 50.000 sati pri 80% svjetlosnog toka. </t>
  </si>
  <si>
    <t>UGR&lt;19, direktne/indirektne distribucije svjetla, temperatura boje svjetla 3000K, CRI≥80, zaštite IP40, životni vijek svjetiljke minimalno 50.000 sati pri 90% svjetlosnog toka.</t>
  </si>
  <si>
    <t>Dobava i montaža ugradne LED svjetiljke, snage 15W, svjetlosni tok izvora 1864lm,</t>
  </si>
  <si>
    <t>Dobava i montaža ugradne linijske LED svjetiljke, aluminijsko kućište, snage modula od 19W do 63W do, efikasnost modula najmanje 85lm/W, 3000K, široka distribucija svjetla, CRI&gt;80, životni vijek svjetiljke minimalno 50.000 sati pri 80% svjetlosnog toka.</t>
  </si>
  <si>
    <t>životni vijek minimalno 50.000 sati pri 80% svjetlosnog toka.</t>
  </si>
  <si>
    <t>direktne distribucije svjetla, temperatura boje svjetla 3000K, CRI≥80, zaštite IP20, životni vijek svjetiljke minimalno 50.000 sati pri 80% svjetlosnog toka.</t>
  </si>
  <si>
    <t>3.9.17.</t>
  </si>
  <si>
    <t>Dobava paketa za programiranje upravljačkog sustava rasvjete . Paket se sastoji od programa priloženog na digitalnom mediju koji služi za povezivanje računala sa upravljačkim sustavom (USB), te računala za implementaciju.</t>
  </si>
  <si>
    <t>- strujna šina duljina 3 m : kompl. 46</t>
  </si>
  <si>
    <t>ZAVRŠNI RADOVI</t>
  </si>
  <si>
    <t>Provedba novo položenih elektroinstalacija u Katastru infrastrukture sukladno Pravilniku o katastru infrastrukture NN 29/2017.</t>
  </si>
  <si>
    <t>Obračun po kompletu po provedbi u Katastru.</t>
  </si>
  <si>
    <t>3.2.2.</t>
  </si>
  <si>
    <t>Centralni kontroler automatizacije za upravljanje općim, nužnim i evakuacijskim svjetiljakama; žaluzinama prema dobu dana, intervalu održavanja, zauzetosti prostora ili količini dnevnog svjetla. Uključuje jednu licencu za konfiguriranje i upravljanje svim podacima za vlasnika zgrade. Sadrži 4 serijska priključka D-SUB9, 1 VGA priključak, 2 USB priključka, 3 TCP / IP Ethernet RJ45, tipkovnicu, miša. Montaža u komunikacijski ormar.</t>
  </si>
  <si>
    <t>Dobava i montaža ovjesne stropne LED svjetiljke, aluminijsko kućište bijele boje ili po odabiru iz tipske palete proizvođača , duljine 1209mm (±10%), mikroprizmatični difuzor, snage 44W, svjetlosni tok svjetiljke 4590lm,</t>
  </si>
  <si>
    <t>Dobava i montaža ovjesne LED svjetiljke, aluminijsko kućište bijele boje ili po odabiru iz tipske palete proizvođača , duljine 1254mm (±10%), opalni difuzor, snage 29W, svjetlosni tok svjetiljke 2870lm</t>
  </si>
  <si>
    <t xml:space="preserve">Dobava i montiranje dekorativne ugradne/nadgradne LED svjetiljke s aluminijskim kućištem i dvostrukim fleksibilnim opalnim optičkim vlaknom ukupne duljine 24m (12m+12m) (±10%), snage 4x3W, svjetlosni tok izvora 720lm, 12V, 6300K, CRI=75, </t>
  </si>
  <si>
    <t>Dobava i montaža ovjesne stropne LED svjetiljke, aluminijsko kućište bijele boje ili po odabiru iz tipske palete proizvođača, duljine 2407mm (±10%), mikroprizmatični difuzor, snage 88W, svjetlosni tok svjetiljke  9190lm,</t>
  </si>
  <si>
    <t>Dobava i montaža nadgradne, ovjesne strujne šine  ukupne duljine 2x8400mm sa indirektnom LED rasvjetom duljine 1200mm (±10%), bijele boje ili po odabiru iz tipske palete proizvođača, snage 19W, svjetlosni tok izvora  1050lm, CRI&gt;80, 3000K,</t>
  </si>
  <si>
    <t xml:space="preserve">Dobava i montaža ovjesne stropne LED svjetiljke, aluminijsko kućište bijele boje ili po odabiru iz tipske palete proizvođača, duljine 2407mm (±10%), mikroprizmatični difuzor, snage 88W, svjetlosni tok svjetiljke  9190lm, </t>
  </si>
  <si>
    <t>Dobava i montaža ovjesnog linijskog sistema s LED izvorom svjetla, aluminijsko kućište bijele boje ili po odabiru iz tipske palete proizvođača, duljina sistema 12,754m (±10%), opalni difuzor, snage 281W, direktne distribucije svjetla, temperatura boje svjetla 3000K,</t>
  </si>
  <si>
    <t>Dobava i montaža nadgradnog linijskog sistema, LED izvor svjetla, aluminijsko kućište s optikom od polikarbonata, duljina 17 254mm (±10%), asimetrična distribucija svjetla, snage 379W, svjetlosni tok svjetiljke 23877lm, CRI&gt;80,</t>
  </si>
  <si>
    <t>Dobava i montaža ugradne linijske LED svjetiljke , metalno kućište bijele boje ili po odabiru iz tipske palete proizvođača, duljina 21,004m (±10%), efikasnost svjetiljke najmanje 67lm/W, temperatura boje svjetla 4000K, indeks uzvrata boje CRI&gt; 80, zaštite IP20, široki asimetrični snop svjetlosti, DALI regulabilna predspojna naprava</t>
  </si>
  <si>
    <t>Dobava i montaža ugradne linijske LED svjetiljke , metalno kućište bijele boje ili po odabiru iz tipske palete proizvođača, duljina 20,004m (±10%), efikasnost svjetiljke najmanje 67lm/W, temperatura boje svjetla 4000K, indeks uzvrata boje CRI&gt; 80, zaštite IP20, široki asimetrični snop svjetlosti, DALI regulabilna predspojna naprava,</t>
  </si>
  <si>
    <t>Dobava i montaža ugradne linijske LED svjetiljke, metalno kućište bijele boje ili po odabiru iz tipske palete proizvođača, duljina 9,254m (±10%), efikasnost svjetiljke najmanje 67lm/W, temperatura boje svjetla 4000K, indeks uzvrata boje CRI&gt; 80, zaštite IP20, široki asimetrični snop svjetlosti, DALI regulabilna predspojna naprava</t>
  </si>
  <si>
    <t>3.7.41.</t>
  </si>
  <si>
    <t>3.7.42.</t>
  </si>
  <si>
    <t>Dobava i montaža ugradnog senzora pokreta, maksimalno izlazno opterećenje 600W, adaptivni tajmer 1min- 30min, IP 40.
Kriterij za ocjenu jednakovrijednosti:
Jednakovrijednost se dokazuje tehničkim karakteristikama svjetiljke, kao i oblikovnosti samog proizvoda.</t>
  </si>
  <si>
    <t>Kriterij ocjene jednakovrijednosti:
Kompatibilnost sa postojećim sustavom unutar Kneževe palače (ugrađen: proizvod tip "Ateis" IDA8C-C1-IO).</t>
  </si>
  <si>
    <t>Kriterij ocjene jednakovrijednosti:
Kompatibilnost sa postojećim sustavom unutar Kneževe palače (ugrađen proizvod tip: "Ateis", DPAfour250).</t>
  </si>
  <si>
    <t>Kriterij ocjene jednakovrijednosti:
Kompatibilnost sa postojećim sustavom unutar Kneževe palače (ugrađen proizvod tip "Ateis", SONAES 12/150A).</t>
  </si>
  <si>
    <t>Kriterij ocjene jednakovrijednosti:
Kompatibilnost sa postojećim sustavom unutar Kneževe palače (ugrađen proizvod tip: "Ateis", NET-C1).</t>
  </si>
  <si>
    <t>Kriterij ocjene jednakovrijednosti:
Kompatibilnost sa postojećim sustavom unutar Kneževe palače (ugrađen proizvod tip: "Audac", PRE126).</t>
  </si>
  <si>
    <t>Kriterij ocjene jednakovrijednosti:
Kompatibilnost sa postojećim sustavom unutar Kneževe palače (ugrađen proizvod tip: "Audac", CMP30).</t>
  </si>
  <si>
    <t>Kriterij ocjene jednakovrijednosti:
Kompatibilnost sa postojećim sustavom unutar Kneževe palače (ugrađen proizvod tip "Audac", ISP40).</t>
  </si>
  <si>
    <t>Kriterij ocjene jednakovrijednosti:
Kompatibilnost sa postojećim sustavom unutar Kneževe palače i sustavom razglasa (ugrađen proizvod tip "Ateis", PSS-AS).</t>
  </si>
  <si>
    <t>Napomena: nuditi isti tip ili drugi jednakovrijedan tip koji je kompatibilan sa I fazom opremanja u Kneževoj palači (ugrađen: tip ARC2 XP 30W SSP-S LDO)</t>
  </si>
  <si>
    <t>životni vijek svjetiljke minimalno 50.000 sati pri 80% svjetlosnog toka.</t>
  </si>
  <si>
    <t>DALI regulabilna predspojna naprava, podesiv nagib 0-90°, rotacija 360°, životni vijek svjetiljke minimalno 50.000 sati pri 80% svjetlosnog toka.</t>
  </si>
  <si>
    <t>Napomena: nuditi isti tip ili drugi jednakovrijedan tip koji je kompatibilan sa I fazom opremanja u Kneževoj palači (ugrađen: tip ARC2 XP 30W FL LDO).</t>
  </si>
  <si>
    <t>srednje široka distribucija svjetlosnog snopa 30°, mogućnost izmjene optike (široki, ovalni, asimetrični, uski snop),  CRI&gt;90, DALI regulabilna predspojna naprava, podesiv nagib 0-90°, rotacija 360°, , životni vijek svjetiljke minimalno 50.000 sati pri 80% svjetlosnog toka.</t>
  </si>
  <si>
    <t>Napomena: nuditi isti tip ili drugi jednakovrijedan tip koji je kompatibilan sa I fazom opremanja u Kneževoj palači (ugrađen: tip ARC2 XP 30W WFL LDO).</t>
  </si>
  <si>
    <t>Dobava i montaža šinskog LED reflektora, aluminijsko kućište bijele boje ili po odabiru iz tipske palete proizvođača, snage  30W, svjetlosni tok svjetiljke 850lm, 3000K</t>
  </si>
  <si>
    <t>DALI regulabilna predspojna naprava, podesiv nagib 0-90°, rotacija 360°, životni vijek svjetiljke minimalno 50.000 sati pri 0% svjetlosnog toka</t>
  </si>
  <si>
    <t>Napomena: nuditi isti tip ili drugi jednakovrijedan tip koji je kompatibilan sa I fazom opremanja u Kneževoj palači (ugrađen: tip kao  ARC2 XP 30W WW LDO).</t>
  </si>
  <si>
    <t>Napomena: nuditi isti tip ili drugi jednakovrijedan tip koji je kompatibilan sa I fazom opremanja u Kneževoj palači (ugrađen: tip ARC2 XP 30W 55x70° LDO).</t>
  </si>
  <si>
    <r>
      <t>Obračun prema m</t>
    </r>
    <r>
      <rPr>
        <sz val="9"/>
        <rFont val="Calibri"/>
        <family val="2"/>
        <charset val="238"/>
      </rPr>
      <t>²</t>
    </r>
    <r>
      <rPr>
        <sz val="9"/>
        <rFont val="Tahoma"/>
        <family val="2"/>
        <charset val="238"/>
      </rPr>
      <t>.</t>
    </r>
  </si>
  <si>
    <r>
      <t xml:space="preserve">Rušenju pristupiti nakon završenog injektiranja zida i izvedbe nadvoja od čeličnih profila </t>
    </r>
    <r>
      <rPr>
        <i/>
        <sz val="9"/>
        <rFont val="Tahoma"/>
        <family val="2"/>
        <charset val="238"/>
      </rPr>
      <t>(izvedba nadvoja i injektiranje predmet je druge stavke).</t>
    </r>
  </si>
  <si>
    <r>
      <t xml:space="preserve">Trostrešni krov novo projektirane </t>
    </r>
    <r>
      <rPr>
        <b/>
        <sz val="9"/>
        <rFont val="Tahoma"/>
        <family val="2"/>
        <charset val="238"/>
      </rPr>
      <t>1.13</t>
    </r>
    <r>
      <rPr>
        <sz val="9"/>
        <rFont val="Tahoma"/>
        <family val="2"/>
        <charset val="238"/>
      </rPr>
      <t xml:space="preserve"> Polivalentne dvorane </t>
    </r>
  </si>
  <si>
    <r>
      <t xml:space="preserve">Dvostrešni krov  iznad </t>
    </r>
    <r>
      <rPr>
        <b/>
        <sz val="9"/>
        <rFont val="Tahoma"/>
        <family val="2"/>
        <charset val="238"/>
      </rPr>
      <t>1.15</t>
    </r>
    <r>
      <rPr>
        <sz val="9"/>
        <rFont val="Tahoma"/>
        <family val="2"/>
        <charset val="238"/>
      </rPr>
      <t xml:space="preserve"> Komunikacije izložbenih dvorana (između dva atrija)</t>
    </r>
  </si>
  <si>
    <r>
      <rPr>
        <b/>
        <sz val="9"/>
        <rFont val="Tahoma"/>
        <family val="2"/>
        <charset val="238"/>
      </rPr>
      <t>1.16</t>
    </r>
    <r>
      <rPr>
        <sz val="9"/>
        <rFont val="Tahoma"/>
        <family val="2"/>
        <charset val="238"/>
      </rPr>
      <t xml:space="preserve"> Terasa - Jednostrešni krov na prvom katu iznad novoprojektiranog balkona</t>
    </r>
  </si>
  <si>
    <r>
      <t xml:space="preserve">Dvostrešni krov iznad </t>
    </r>
    <r>
      <rPr>
        <b/>
        <sz val="9"/>
        <rFont val="Tahoma"/>
        <family val="2"/>
        <charset val="238"/>
      </rPr>
      <t>2.07</t>
    </r>
    <r>
      <rPr>
        <sz val="9"/>
        <rFont val="Tahoma"/>
        <family val="2"/>
        <charset val="238"/>
      </rPr>
      <t xml:space="preserve"> Uredski prostor /djelomično krovište</t>
    </r>
  </si>
  <si>
    <r>
      <t xml:space="preserve">Rušenje i demontaža međukatne konstrukcije između prizemlja i prvog kata  - na mjestu novo projektirane </t>
    </r>
    <r>
      <rPr>
        <b/>
        <sz val="9"/>
        <rFont val="Tahoma"/>
        <family val="2"/>
        <charset val="238"/>
      </rPr>
      <t>1.13</t>
    </r>
    <r>
      <rPr>
        <sz val="9"/>
        <rFont val="Tahoma"/>
        <family val="2"/>
        <charset val="238"/>
      </rPr>
      <t xml:space="preserve"> Polivalentne dvorane.</t>
    </r>
  </si>
  <si>
    <r>
      <t xml:space="preserve">Rušenje i demontaža međukatne konstrukcije između prvog i drugog kata - pod tavanskog prostora - na mjestu novo projektirane </t>
    </r>
    <r>
      <rPr>
        <b/>
        <sz val="9"/>
        <rFont val="Tahoma"/>
        <family val="2"/>
        <charset val="238"/>
      </rPr>
      <t>1.13</t>
    </r>
    <r>
      <rPr>
        <sz val="9"/>
        <rFont val="Tahoma"/>
        <family val="2"/>
        <charset val="238"/>
      </rPr>
      <t xml:space="preserve"> Polivalentne dvorane.</t>
    </r>
  </si>
  <si>
    <r>
      <t xml:space="preserve">Rušenje i demontaža međukatne konstrukcije kroz više etaža (prvi kat, drugi kat i treći kat) na mjestu planiranog novog </t>
    </r>
    <r>
      <rPr>
        <b/>
        <sz val="9"/>
        <rFont val="Tahoma"/>
        <family val="2"/>
        <charset val="238"/>
      </rPr>
      <t>S4</t>
    </r>
    <r>
      <rPr>
        <sz val="9"/>
        <rFont val="Tahoma"/>
        <family val="2"/>
        <charset val="238"/>
      </rPr>
      <t xml:space="preserve"> stubišta i dizala.</t>
    </r>
  </si>
  <si>
    <r>
      <t xml:space="preserve">Rušenje i demontaža međukatne konstrukcije (pod potkrovlja) ispod dvostrešnog krova između dva atrija - iznad </t>
    </r>
    <r>
      <rPr>
        <b/>
        <sz val="9"/>
        <rFont val="Tahoma"/>
        <family val="2"/>
        <charset val="238"/>
      </rPr>
      <t>1.15</t>
    </r>
    <r>
      <rPr>
        <sz val="9"/>
        <rFont val="Tahoma"/>
        <family val="2"/>
        <charset val="238"/>
      </rPr>
      <t xml:space="preserve"> Komunikacije izložbenih dvorana.</t>
    </r>
  </si>
  <si>
    <r>
      <t xml:space="preserve">Rušenje i demontaža međukatne konstrukcije (pod potkrovlja) ispod dvostrešnog krova iznad </t>
    </r>
    <r>
      <rPr>
        <b/>
        <sz val="9"/>
        <rFont val="Tahoma"/>
        <family val="2"/>
        <charset val="238"/>
      </rPr>
      <t>2.07</t>
    </r>
    <r>
      <rPr>
        <sz val="9"/>
        <rFont val="Tahoma"/>
        <family val="2"/>
        <charset val="238"/>
      </rPr>
      <t xml:space="preserve"> Uredski prostor na drugom katu Providurove palače za potrebe izvedbe armiranobetonskog diska kao stabilizatora čelične prostorne rešetke.</t>
    </r>
  </si>
  <si>
    <r>
      <t xml:space="preserve">Stavka uključuje kompletno uklanjanje stubišta (na mjestu novo projektiranog </t>
    </r>
    <r>
      <rPr>
        <b/>
        <sz val="9"/>
        <rFont val="Tahoma"/>
        <family val="2"/>
        <charset val="238"/>
      </rPr>
      <t>S5</t>
    </r>
    <r>
      <rPr>
        <sz val="9"/>
        <rFont val="Tahoma"/>
        <family val="2"/>
        <charset val="238"/>
      </rPr>
      <t xml:space="preserve"> stubišta) uključivo novog čeličnog dijela s gazištima.</t>
    </r>
  </si>
  <si>
    <t xml:space="preserve">Na izvedeni suhi nasip postaviti sloj gips-kartonske protupožarne ploče debljine 12,5 m. Nakon postavljanja pokrovne ploče posložiti elstični sloj debljine 10 mm te ploče suhog estriha u dva sloja (2×18 mm) prema uputama proizvođača. </t>
  </si>
  <si>
    <t>Stavka uključuje i AL rešetke za ventilaciju (za vrata koja je Strojarski projekt predvidio s takvim sustavom ventilacije) a boja prema RALu.</t>
  </si>
  <si>
    <t>Izrada, dostava i montaža čeličnih punih vanjskih protupožarnih jednokrilnih vrata prema normi EI2  60-C-Sm.</t>
  </si>
  <si>
    <t>Stavka uključuje i AL rešetke za ventilaciju (za vrata koja je Strojarski projekt predvidio s takvim sustavom ventilacije). Boja prema RALu.</t>
  </si>
  <si>
    <r>
      <rPr>
        <b/>
        <sz val="9"/>
        <rFont val="Tahoma"/>
        <family val="2"/>
        <charset val="238"/>
      </rPr>
      <t>Vanjska bravarija 3</t>
    </r>
    <r>
      <rPr>
        <sz val="9"/>
        <rFont val="Tahoma"/>
        <family val="2"/>
        <charset val="238"/>
      </rPr>
      <t xml:space="preserve"> - EI2  60-C-Sm / AL rešetka za ventiliranje - 90x210cm   </t>
    </r>
  </si>
  <si>
    <r>
      <rPr>
        <b/>
        <sz val="9"/>
        <rFont val="Tahoma"/>
        <family val="2"/>
        <charset val="238"/>
      </rPr>
      <t xml:space="preserve">Vanjska bravarija 3 </t>
    </r>
    <r>
      <rPr>
        <sz val="9"/>
        <rFont val="Tahoma"/>
        <family val="2"/>
        <charset val="238"/>
      </rPr>
      <t xml:space="preserve">- EI2  60-C-Sm / HRN EN 179 / AL rešetka za ventiliranje - 90x210cm   </t>
    </r>
  </si>
  <si>
    <r>
      <rPr>
        <b/>
        <sz val="9"/>
        <rFont val="Tahoma"/>
        <family val="2"/>
        <charset val="238"/>
      </rPr>
      <t xml:space="preserve">Vanjska bravarija 3 </t>
    </r>
    <r>
      <rPr>
        <sz val="9"/>
        <rFont val="Tahoma"/>
        <family val="2"/>
        <charset val="238"/>
      </rPr>
      <t xml:space="preserve">- EI2  60-C-Sm / HRN EN 179 - 90x210cm   </t>
    </r>
  </si>
  <si>
    <r>
      <rPr>
        <b/>
        <sz val="9"/>
        <rFont val="Tahoma"/>
        <family val="2"/>
        <charset val="238"/>
      </rPr>
      <t>Vanjska bravarija 4</t>
    </r>
    <r>
      <rPr>
        <sz val="9"/>
        <rFont val="Tahoma"/>
        <family val="2"/>
        <charset val="238"/>
      </rPr>
      <t xml:space="preserve"> - EI2  60-C-Sm / HRN EN 1125 - 100x250cm   </t>
    </r>
  </si>
  <si>
    <r>
      <rPr>
        <b/>
        <sz val="9"/>
        <rFont val="Tahoma"/>
        <family val="2"/>
        <charset val="238"/>
      </rPr>
      <t>Vanjska bravarija 9</t>
    </r>
    <r>
      <rPr>
        <sz val="9"/>
        <rFont val="Tahoma"/>
        <family val="2"/>
        <charset val="238"/>
      </rPr>
      <t xml:space="preserve"> - PP nadsvjetlo - EI2 60 - r=105cm   </t>
    </r>
  </si>
  <si>
    <r>
      <rPr>
        <b/>
        <sz val="9"/>
        <rFont val="Tahoma"/>
        <family val="2"/>
        <charset val="238"/>
      </rPr>
      <t>Vanjska bravarija 9</t>
    </r>
    <r>
      <rPr>
        <sz val="9"/>
        <rFont val="Tahoma"/>
        <family val="2"/>
        <charset val="238"/>
      </rPr>
      <t xml:space="preserve"> - PP horizontalna površina - EI2 60 - 225x75 </t>
    </r>
  </si>
  <si>
    <t>Izrada, dostava i montaža čeličnih punih unutarnjih protupožarnih jednokrilnih vrata prema normi EI2 60-C-Sm.</t>
  </si>
  <si>
    <r>
      <rPr>
        <b/>
        <sz val="9"/>
        <rFont val="Tahoma"/>
        <family val="2"/>
        <charset val="238"/>
      </rPr>
      <t>Unutarnja bravarija 3</t>
    </r>
    <r>
      <rPr>
        <sz val="9"/>
        <rFont val="Tahoma"/>
        <family val="2"/>
        <charset val="238"/>
      </rPr>
      <t xml:space="preserve"> - EI2  60-C - 80x210cm   </t>
    </r>
  </si>
  <si>
    <r>
      <rPr>
        <b/>
        <sz val="9"/>
        <rFont val="Tahoma"/>
        <family val="2"/>
        <charset val="238"/>
      </rPr>
      <t>Unutarnja bravarija 3</t>
    </r>
    <r>
      <rPr>
        <sz val="9"/>
        <rFont val="Tahoma"/>
        <family val="2"/>
        <charset val="238"/>
      </rPr>
      <t xml:space="preserve"> - EI2  60-C / HRN EN 1125 - 90x210cm   </t>
    </r>
  </si>
  <si>
    <r>
      <rPr>
        <b/>
        <sz val="9"/>
        <rFont val="Tahoma"/>
        <family val="2"/>
        <charset val="238"/>
      </rPr>
      <t>Unutarnja bravarija 3</t>
    </r>
    <r>
      <rPr>
        <sz val="9"/>
        <rFont val="Tahoma"/>
        <family val="2"/>
        <charset val="238"/>
      </rPr>
      <t xml:space="preserve"> - EI2  60-C-Sm / HRN EN 1125 - 90x210cm   </t>
    </r>
  </si>
  <si>
    <r>
      <rPr>
        <b/>
        <sz val="9"/>
        <rFont val="Tahoma"/>
        <family val="2"/>
        <charset val="238"/>
      </rPr>
      <t>Unutarnja bravarija 3</t>
    </r>
    <r>
      <rPr>
        <sz val="9"/>
        <rFont val="Tahoma"/>
        <family val="2"/>
        <charset val="238"/>
      </rPr>
      <t xml:space="preserve"> - EI2  60-C - 90x210cm   </t>
    </r>
  </si>
  <si>
    <r>
      <rPr>
        <b/>
        <sz val="9"/>
        <rFont val="Tahoma"/>
        <family val="2"/>
        <charset val="238"/>
      </rPr>
      <t>Unutarnja bravarija 3</t>
    </r>
    <r>
      <rPr>
        <sz val="9"/>
        <rFont val="Tahoma"/>
        <family val="2"/>
        <charset val="238"/>
      </rPr>
      <t xml:space="preserve"> - EI2  60-C - 100x210cm   </t>
    </r>
  </si>
  <si>
    <r>
      <rPr>
        <b/>
        <sz val="9"/>
        <rFont val="Tahoma"/>
        <family val="2"/>
        <charset val="238"/>
      </rPr>
      <t>Unutarnja bravarija 3</t>
    </r>
    <r>
      <rPr>
        <sz val="9"/>
        <rFont val="Tahoma"/>
        <family val="2"/>
        <charset val="238"/>
      </rPr>
      <t xml:space="preserve"> - EI2  60-C-Sm - 100x210cm   </t>
    </r>
  </si>
  <si>
    <r>
      <rPr>
        <b/>
        <sz val="9"/>
        <rFont val="Tahoma"/>
        <family val="2"/>
        <charset val="238"/>
      </rPr>
      <t>Unutarnja bravarija 3</t>
    </r>
    <r>
      <rPr>
        <sz val="9"/>
        <rFont val="Tahoma"/>
        <family val="2"/>
        <charset val="238"/>
      </rPr>
      <t xml:space="preserve"> - EI2  60-C HRN EN 179 - 100x210cm   </t>
    </r>
  </si>
  <si>
    <r>
      <rPr>
        <b/>
        <sz val="9"/>
        <rFont val="Tahoma"/>
        <family val="2"/>
        <charset val="238"/>
      </rPr>
      <t>Unutarnja bravarija 3</t>
    </r>
    <r>
      <rPr>
        <sz val="9"/>
        <rFont val="Tahoma"/>
        <family val="2"/>
        <charset val="238"/>
      </rPr>
      <t xml:space="preserve"> - EI2  60-C-Sm / HRN EN 1125 - 100x210cm   </t>
    </r>
  </si>
  <si>
    <r>
      <rPr>
        <b/>
        <sz val="9"/>
        <rFont val="Tahoma"/>
        <family val="2"/>
        <charset val="238"/>
      </rPr>
      <t>Unutarnja bravarija 3</t>
    </r>
    <r>
      <rPr>
        <sz val="9"/>
        <rFont val="Tahoma"/>
        <family val="2"/>
        <charset val="238"/>
      </rPr>
      <t xml:space="preserve"> - EI2  60-C-Sm / HRN EN 1125 - 100x260cm   </t>
    </r>
  </si>
  <si>
    <t>Izrada, dostava i montaža čeličnih punih unutarnjih protupožarnih jednokrilnih vrata prema normi EI2 60-C.</t>
  </si>
  <si>
    <r>
      <rPr>
        <b/>
        <sz val="9"/>
        <rFont val="Tahoma"/>
        <family val="2"/>
        <charset val="238"/>
      </rPr>
      <t xml:space="preserve">Unutarnja bravarija 4 </t>
    </r>
    <r>
      <rPr>
        <sz val="9"/>
        <rFont val="Tahoma"/>
        <family val="2"/>
        <charset val="238"/>
      </rPr>
      <t xml:space="preserve">- EI2  60-C - 70x180cm   </t>
    </r>
  </si>
  <si>
    <t>Izrada, dostava i montaža čeličnih punih unutarnjih protupožarnih dvokrilnih vrata prema normi EI2 60-C.</t>
  </si>
  <si>
    <r>
      <rPr>
        <b/>
        <sz val="9"/>
        <rFont val="Tahoma"/>
        <family val="2"/>
        <charset val="238"/>
      </rPr>
      <t>Unutarnja bravarija 5</t>
    </r>
    <r>
      <rPr>
        <sz val="9"/>
        <rFont val="Tahoma"/>
        <family val="2"/>
        <charset val="238"/>
      </rPr>
      <t xml:space="preserve"> - EI2  60-C / HRN EN 1125 - 160x200cm   </t>
    </r>
  </si>
  <si>
    <r>
      <rPr>
        <b/>
        <sz val="9"/>
        <rFont val="Tahoma"/>
        <family val="2"/>
        <charset val="238"/>
      </rPr>
      <t>Unutarnja bravarija 6</t>
    </r>
    <r>
      <rPr>
        <sz val="9"/>
        <rFont val="Tahoma"/>
        <family val="2"/>
        <charset val="238"/>
      </rPr>
      <t xml:space="preserve"> - EI2  60-C - 150x200cm   </t>
    </r>
  </si>
  <si>
    <t>Izrada, dobava i ugradba čeličnih punih unutarnjih kliznih protupožarnih vrata prema normi EI2 60-C-Sm.</t>
  </si>
  <si>
    <t>Vrata su uvijek u otvorenom položaju osim za vrijeme požara ili druge evakuacije kada se klizno zatvaraju i postaju jednorkilna zaokretna požarna vrata s panik letvom i vatrootponim zahtjevima prema normi EI2 60-C-Sm.</t>
  </si>
  <si>
    <r>
      <rPr>
        <b/>
        <sz val="9"/>
        <rFont val="Tahoma"/>
        <family val="2"/>
        <charset val="238"/>
      </rPr>
      <t>Unutarnja bravarija 7</t>
    </r>
    <r>
      <rPr>
        <sz val="9"/>
        <rFont val="Tahoma"/>
        <family val="2"/>
        <charset val="238"/>
      </rPr>
      <t xml:space="preserve"> - EI2 60-C-Sm / HRN EN 1125 - 190x340cm   </t>
    </r>
  </si>
  <si>
    <t>Izrada, dobava i montaža čeličnih unutarnjih ostakljenih protupožarnih vrata prema normi EI2 60-C-Sm.</t>
  </si>
  <si>
    <t>Izrada, dobava i montaža čeličnih unutarnjih ostakljenih protupožarnih vrata prema normi EI2 60-C.</t>
  </si>
  <si>
    <r>
      <rPr>
        <b/>
        <sz val="9"/>
        <rFont val="Tahoma"/>
        <family val="2"/>
        <charset val="238"/>
      </rPr>
      <t>Unutarnja bravarija 34</t>
    </r>
    <r>
      <rPr>
        <sz val="9"/>
        <rFont val="Tahoma"/>
        <family val="2"/>
        <charset val="238"/>
      </rPr>
      <t xml:space="preserve"> - EI2  60-C - 150x160cm   </t>
    </r>
  </si>
  <si>
    <r>
      <rPr>
        <b/>
        <sz val="9"/>
        <rFont val="Tahoma"/>
        <family val="2"/>
        <charset val="238"/>
      </rPr>
      <t>Unutarnja bravarija 35</t>
    </r>
    <r>
      <rPr>
        <sz val="9"/>
        <rFont val="Tahoma"/>
        <family val="2"/>
        <charset val="238"/>
      </rPr>
      <t xml:space="preserve"> - EI2  60-C - 60x120cm   </t>
    </r>
  </si>
  <si>
    <r>
      <rPr>
        <b/>
        <sz val="9"/>
        <rFont val="Tahoma"/>
        <family val="2"/>
        <charset val="238"/>
      </rPr>
      <t>Unutarnja bravarija 36</t>
    </r>
    <r>
      <rPr>
        <sz val="9"/>
        <rFont val="Tahoma"/>
        <family val="2"/>
        <charset val="238"/>
      </rPr>
      <t xml:space="preserve"> - E-S 30-C / HRN EN 179 / HRN EN 1125  - 210x315cm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</si>
</sst>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0.00\ &quot;kn&quot;;\-#,##0.00\ &quot;kn&quot;"/>
    <numFmt numFmtId="44" formatCode="_-* #,##0.00\ &quot;kn&quot;_-;\-* #,##0.00\ &quot;kn&quot;_-;_-* &quot;-&quot;??\ &quot;kn&quot;_-;_-@_-"/>
    <numFmt numFmtId="43" formatCode="_-* #,##0.00\ _k_n_-;\-* #,##0.00\ _k_n_-;_-* &quot;-&quot;??\ _k_n_-;_-@_-"/>
    <numFmt numFmtId="164" formatCode="0&quot;.&quot;"/>
    <numFmt numFmtId="165" formatCode="#\ ###\ ##0.00"/>
    <numFmt numFmtId="166" formatCode="#,##0.00\ &quot;kn&quot;"/>
    <numFmt numFmtId="167" formatCode="#,##0.00_ ;\-#,##0.00\ "/>
  </numFmts>
  <fonts count="103">
    <font>
      <sz val="12"/>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2"/>
      <color theme="1"/>
      <name val="Calibri"/>
      <family val="2"/>
      <scheme val="minor"/>
    </font>
    <font>
      <sz val="9"/>
      <name val="TyponineSans Pro"/>
      <family val="3"/>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0"/>
      <name val="Tahoma"/>
      <family val="2"/>
    </font>
    <font>
      <b/>
      <sz val="10"/>
      <name val="Tahoma"/>
      <family val="2"/>
      <charset val="238"/>
    </font>
    <font>
      <sz val="10"/>
      <name val="Tahoma"/>
      <family val="2"/>
    </font>
    <font>
      <sz val="6"/>
      <name val="Tahoma"/>
      <family val="2"/>
    </font>
    <font>
      <sz val="10"/>
      <name val="Geometr706 Md BT"/>
      <charset val="238"/>
    </font>
    <font>
      <b/>
      <i/>
      <sz val="10"/>
      <name val="Tahoma"/>
      <family val="2"/>
    </font>
    <font>
      <b/>
      <i/>
      <sz val="10"/>
      <name val="Tahoma"/>
      <family val="2"/>
      <charset val="238"/>
    </font>
    <font>
      <sz val="10"/>
      <name val="Tahoma"/>
      <family val="2"/>
      <charset val="238"/>
    </font>
    <font>
      <i/>
      <sz val="10"/>
      <name val="Tahoma"/>
      <family val="2"/>
    </font>
    <font>
      <sz val="10"/>
      <color indexed="8"/>
      <name val="Tahoma"/>
      <family val="2"/>
      <charset val="238"/>
    </font>
    <font>
      <b/>
      <sz val="6"/>
      <name val="Tahoma"/>
      <family val="2"/>
    </font>
    <font>
      <sz val="10"/>
      <name val="Arial"/>
      <family val="2"/>
      <charset val="238"/>
    </font>
    <font>
      <sz val="9"/>
      <name val="Tahoma"/>
      <family val="2"/>
      <charset val="238"/>
    </font>
    <font>
      <sz val="9"/>
      <color indexed="8"/>
      <name val="Tahoma"/>
      <family val="2"/>
      <charset val="238"/>
    </font>
    <font>
      <sz val="11"/>
      <name val="Times New Roman CE"/>
      <family val="1"/>
      <charset val="238"/>
    </font>
    <font>
      <sz val="11"/>
      <color rgb="FFFF0000"/>
      <name val="Times New Roman CE"/>
      <family val="1"/>
      <charset val="238"/>
    </font>
    <font>
      <sz val="11"/>
      <color theme="1"/>
      <name val="Times New Roman CE"/>
      <family val="1"/>
      <charset val="238"/>
    </font>
    <font>
      <sz val="11"/>
      <color rgb="FFFF0000"/>
      <name val="Times New Roman"/>
      <family val="1"/>
      <charset val="238"/>
    </font>
    <font>
      <sz val="12"/>
      <name val="Arial CE"/>
      <charset val="238"/>
    </font>
    <font>
      <sz val="10"/>
      <color rgb="FFFF0000"/>
      <name val="Helv"/>
    </font>
    <font>
      <sz val="10"/>
      <name val="Arial"/>
      <family val="2"/>
    </font>
    <font>
      <sz val="10"/>
      <name val="Arial"/>
      <family val="2"/>
      <charset val="238"/>
    </font>
    <font>
      <sz val="10"/>
      <name val="Arial CE"/>
      <family val="2"/>
      <charset val="238"/>
    </font>
    <font>
      <sz val="9"/>
      <name val="Arial CE"/>
      <family val="2"/>
      <charset val="238"/>
    </font>
    <font>
      <sz val="9"/>
      <name val="Arial"/>
      <family val="2"/>
      <charset val="238"/>
    </font>
    <font>
      <sz val="10"/>
      <name val="Arial"/>
      <family val="2"/>
      <charset val="238"/>
    </font>
    <font>
      <sz val="12"/>
      <name val="Arial"/>
      <family val="2"/>
      <charset val="238"/>
    </font>
    <font>
      <sz val="10"/>
      <name val="MS Sans Serif"/>
      <family val="2"/>
      <charset val="238"/>
    </font>
    <font>
      <sz val="11"/>
      <name val="Arial"/>
      <family val="1"/>
    </font>
    <font>
      <sz val="11"/>
      <color indexed="8"/>
      <name val="Calibri"/>
      <family val="2"/>
      <charset val="238"/>
    </font>
    <font>
      <sz val="10"/>
      <color theme="1"/>
      <name val="Myriad Pro"/>
      <family val="2"/>
      <charset val="238"/>
    </font>
    <font>
      <sz val="11"/>
      <name val="Arial"/>
      <family val="2"/>
      <charset val="238"/>
    </font>
    <font>
      <sz val="10"/>
      <name val="Helv"/>
    </font>
    <font>
      <sz val="9"/>
      <color theme="1"/>
      <name val="Tahoma"/>
      <family val="2"/>
      <charset val="238"/>
    </font>
    <font>
      <sz val="9"/>
      <color rgb="FFC00000"/>
      <name val="Tahoma"/>
      <family val="2"/>
      <charset val="238"/>
    </font>
    <font>
      <sz val="9"/>
      <color theme="6" tint="-0.249977111117893"/>
      <name val="Tahoma"/>
      <family val="2"/>
      <charset val="238"/>
    </font>
    <font>
      <sz val="10"/>
      <color rgb="FFC00000"/>
      <name val="Tahoma"/>
      <family val="2"/>
      <charset val="238"/>
    </font>
    <font>
      <sz val="10"/>
      <color theme="6" tint="-0.249977111117893"/>
      <name val="Tahoma"/>
      <family val="2"/>
      <charset val="238"/>
    </font>
    <font>
      <sz val="10"/>
      <color theme="3" tint="0.39997558519241921"/>
      <name val="Tahoma"/>
      <family val="2"/>
      <charset val="238"/>
    </font>
    <font>
      <i/>
      <sz val="10"/>
      <name val="Tahoma"/>
      <family val="2"/>
      <charset val="238"/>
    </font>
    <font>
      <i/>
      <sz val="9"/>
      <name val="Tahoma"/>
      <family val="2"/>
      <charset val="238"/>
    </font>
    <font>
      <sz val="9"/>
      <color rgb="FFFF0000"/>
      <name val="Tahoma"/>
      <family val="2"/>
      <charset val="238"/>
    </font>
    <font>
      <b/>
      <i/>
      <sz val="9"/>
      <name val="Tahoma"/>
      <family val="2"/>
      <charset val="238"/>
    </font>
    <font>
      <b/>
      <sz val="9"/>
      <name val="Tahoma"/>
      <family val="2"/>
      <charset val="238"/>
    </font>
    <font>
      <sz val="10"/>
      <color theme="1"/>
      <name val="Tahoma"/>
      <family val="2"/>
      <charset val="238"/>
    </font>
    <font>
      <sz val="10"/>
      <color rgb="FFFF0000"/>
      <name val="Tahoma"/>
      <family val="2"/>
      <charset val="238"/>
    </font>
    <font>
      <sz val="10"/>
      <color indexed="9"/>
      <name val="Tahoma"/>
      <family val="2"/>
      <charset val="238"/>
    </font>
    <font>
      <b/>
      <i/>
      <u/>
      <sz val="10"/>
      <color indexed="8"/>
      <name val="Tahoma"/>
      <family val="2"/>
      <charset val="238"/>
    </font>
    <font>
      <b/>
      <sz val="10"/>
      <color theme="1"/>
      <name val="Tahoma"/>
      <family val="2"/>
      <charset val="238"/>
    </font>
    <font>
      <vertAlign val="subscript"/>
      <sz val="10"/>
      <color indexed="8"/>
      <name val="Tahoma"/>
      <family val="2"/>
      <charset val="238"/>
    </font>
    <font>
      <vertAlign val="superscript"/>
      <sz val="10"/>
      <color indexed="8"/>
      <name val="Tahoma"/>
      <family val="2"/>
      <charset val="238"/>
    </font>
    <font>
      <sz val="10"/>
      <color indexed="10"/>
      <name val="Tahoma"/>
      <family val="2"/>
      <charset val="238"/>
    </font>
    <font>
      <b/>
      <sz val="12"/>
      <color theme="1"/>
      <name val="Tahoma"/>
      <family val="2"/>
      <charset val="238"/>
    </font>
    <font>
      <sz val="12"/>
      <color theme="1"/>
      <name val="Tahoma"/>
      <family val="2"/>
      <charset val="238"/>
    </font>
    <font>
      <sz val="10"/>
      <color rgb="FFFF0000"/>
      <name val="Tahoma"/>
      <family val="2"/>
    </font>
    <font>
      <sz val="12"/>
      <color rgb="FFFF0000"/>
      <name val="Calibri"/>
      <family val="2"/>
      <scheme val="minor"/>
    </font>
    <font>
      <b/>
      <sz val="9"/>
      <color theme="1"/>
      <name val="Tahoma"/>
      <family val="2"/>
      <charset val="238"/>
    </font>
    <font>
      <b/>
      <sz val="6"/>
      <name val="Tahoma"/>
      <family val="2"/>
      <charset val="238"/>
    </font>
    <font>
      <sz val="10"/>
      <name val="Calibri"/>
      <family val="2"/>
      <charset val="238"/>
    </font>
    <font>
      <sz val="9"/>
      <color indexed="8"/>
      <name val="Calibri"/>
      <family val="2"/>
      <charset val="238"/>
    </font>
    <font>
      <b/>
      <sz val="12"/>
      <color rgb="FFFF0000"/>
      <name val="Tahoma"/>
      <family val="2"/>
      <charset val="238"/>
    </font>
    <font>
      <vertAlign val="superscript"/>
      <sz val="10"/>
      <name val="Tahoma"/>
      <family val="2"/>
      <charset val="238"/>
    </font>
    <font>
      <strike/>
      <sz val="10"/>
      <name val="Tahoma"/>
      <family val="2"/>
    </font>
    <font>
      <sz val="9"/>
      <name val="Calibri"/>
      <family val="2"/>
      <charset val="238"/>
    </font>
    <font>
      <b/>
      <sz val="16"/>
      <color theme="1"/>
      <name val="Tahoma"/>
      <family val="2"/>
      <charset val="238"/>
    </font>
    <font>
      <b/>
      <sz val="14"/>
      <color theme="1"/>
      <name val="Tahoma"/>
      <family val="2"/>
      <charset val="238"/>
    </font>
    <font>
      <b/>
      <sz val="24"/>
      <color theme="1"/>
      <name val="Tahoma"/>
      <family val="2"/>
      <charset val="238"/>
    </font>
    <font>
      <sz val="14"/>
      <color theme="1"/>
      <name val="Tahoma"/>
      <family val="2"/>
      <charset val="238"/>
    </font>
    <font>
      <b/>
      <sz val="20"/>
      <color theme="1"/>
      <name val="Tahoma"/>
      <family val="2"/>
      <charset val="238"/>
    </font>
    <font>
      <sz val="24"/>
      <color theme="1"/>
      <name val="Tahoma"/>
      <family val="2"/>
      <charset val="238"/>
    </font>
    <font>
      <b/>
      <sz val="9"/>
      <color theme="1"/>
      <name val="Tahoma"/>
      <family val="2"/>
    </font>
    <font>
      <sz val="9"/>
      <color rgb="FFFF0000"/>
      <name val="Tahoma"/>
      <family val="2"/>
    </font>
    <font>
      <sz val="9"/>
      <name val="Tahoma"/>
      <family val="2"/>
    </font>
    <font>
      <sz val="10"/>
      <color theme="1"/>
      <name val="Tahoma"/>
      <family val="2"/>
    </font>
    <font>
      <i/>
      <sz val="10"/>
      <color theme="1"/>
      <name val="Tahoma"/>
      <family val="2"/>
      <charset val="238"/>
    </font>
    <font>
      <b/>
      <sz val="10"/>
      <color theme="1"/>
      <name val="Tahoma"/>
      <family val="2"/>
    </font>
    <font>
      <sz val="10"/>
      <color rgb="FF0000FF"/>
      <name val="Tahoma"/>
      <family val="2"/>
    </font>
    <font>
      <sz val="10"/>
      <color rgb="FF0000FF"/>
      <name val="Tahoma"/>
      <family val="2"/>
      <charset val="238"/>
    </font>
    <font>
      <b/>
      <sz val="10"/>
      <color rgb="FF0000FF"/>
      <name val="Tahoma"/>
      <family val="2"/>
      <charset val="238"/>
    </font>
    <font>
      <strike/>
      <sz val="10"/>
      <color theme="1"/>
      <name val="Tahoma"/>
      <family val="2"/>
    </font>
    <font>
      <sz val="10"/>
      <color theme="1"/>
      <name val="Calibri"/>
      <family val="2"/>
      <charset val="238"/>
    </font>
  </fonts>
  <fills count="4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theme="4"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rgb="FF0070C0"/>
        <bgColor indexed="64"/>
      </patternFill>
    </fill>
    <fill>
      <patternFill patternType="solid">
        <fgColor theme="9" tint="0.79998168889431442"/>
        <bgColor indexed="64"/>
      </patternFill>
    </fill>
    <fill>
      <patternFill patternType="solid">
        <fgColor theme="4" tint="0.39997558519241921"/>
        <bgColor indexed="64"/>
      </patternFill>
    </fill>
  </fills>
  <borders count="32">
    <border>
      <left/>
      <right/>
      <top/>
      <bottom/>
      <diagonal/>
    </border>
    <border>
      <left/>
      <right/>
      <top style="hair">
        <color auto="1"/>
      </top>
      <bottom style="hair">
        <color auto="1"/>
      </bottom>
      <diagonal/>
    </border>
    <border>
      <left/>
      <right/>
      <top style="hair">
        <color auto="1"/>
      </top>
      <bottom/>
      <diagonal/>
    </border>
    <border>
      <left/>
      <right/>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22"/>
      </left>
      <right style="thin">
        <color indexed="22"/>
      </right>
      <top style="thin">
        <color indexed="22"/>
      </top>
      <bottom style="thin">
        <color indexed="22"/>
      </bottom>
      <diagonal/>
    </border>
  </borders>
  <cellStyleXfs count="175">
    <xf numFmtId="0" fontId="0" fillId="0" borderId="0"/>
    <xf numFmtId="43" fontId="4" fillId="0" borderId="0" applyFont="0" applyFill="0" applyBorder="0" applyAlignment="0" applyProtection="0"/>
    <xf numFmtId="0" fontId="3" fillId="0" borderId="0"/>
    <xf numFmtId="49" fontId="26" fillId="0" borderId="0" applyBorder="0" applyAlignment="0"/>
    <xf numFmtId="0" fontId="33" fillId="0" borderId="0"/>
    <xf numFmtId="0" fontId="36" fillId="0" borderId="0"/>
    <xf numFmtId="44" fontId="40" fillId="0" borderId="0" applyFont="0" applyFill="0" applyBorder="0" applyAlignment="0" applyProtection="0"/>
    <xf numFmtId="0" fontId="33" fillId="0" borderId="0"/>
    <xf numFmtId="0" fontId="43" fillId="0" borderId="0"/>
    <xf numFmtId="0" fontId="47" fillId="0" borderId="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33" fillId="0" borderId="0"/>
    <xf numFmtId="0" fontId="33" fillId="0" borderId="0"/>
    <xf numFmtId="0" fontId="21" fillId="10"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5" fillId="7" borderId="8" applyNumberFormat="0" applyAlignment="0" applyProtection="0"/>
    <xf numFmtId="0" fontId="15" fillId="7" borderId="8" applyNumberFormat="0" applyAlignment="0" applyProtection="0"/>
    <xf numFmtId="0" fontId="17" fillId="8" borderId="11" applyNumberFormat="0" applyAlignment="0" applyProtection="0"/>
    <xf numFmtId="0" fontId="17" fillId="8" borderId="11" applyNumberFormat="0" applyAlignment="0" applyProtection="0"/>
    <xf numFmtId="43" fontId="33" fillId="0" borderId="0" applyFont="0" applyFill="0" applyBorder="0" applyAlignment="0" applyProtection="0"/>
    <xf numFmtId="43" fontId="3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 fillId="3" borderId="0" applyNumberFormat="0" applyBorder="0" applyAlignment="0" applyProtection="0"/>
    <xf numFmtId="0" fontId="10" fillId="3" borderId="0" applyNumberFormat="0" applyBorder="0" applyAlignment="0" applyProtection="0"/>
    <xf numFmtId="0" fontId="7" fillId="0" borderId="5"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 fillId="6" borderId="8" applyNumberFormat="0" applyAlignment="0" applyProtection="0"/>
    <xf numFmtId="0" fontId="13" fillId="6" borderId="8" applyNumberFormat="0" applyAlignment="0" applyProtection="0"/>
    <xf numFmtId="0" fontId="16" fillId="0" borderId="10" applyNumberFormat="0" applyFill="0" applyAlignment="0" applyProtection="0"/>
    <xf numFmtId="0" fontId="16" fillId="0" borderId="10" applyNumberFormat="0" applyFill="0" applyAlignment="0" applyProtection="0"/>
    <xf numFmtId="0" fontId="33" fillId="0" borderId="0">
      <alignment horizontal="justify" vertical="top" wrapText="1"/>
    </xf>
    <xf numFmtId="0" fontId="42" fillId="0" borderId="0">
      <alignment horizontal="justify" vertical="top" wrapText="1"/>
    </xf>
    <xf numFmtId="0" fontId="12" fillId="5" borderId="0" applyNumberFormat="0" applyBorder="0" applyAlignment="0" applyProtection="0"/>
    <xf numFmtId="0" fontId="12" fillId="5" borderId="0" applyNumberFormat="0" applyBorder="0" applyAlignment="0" applyProtection="0"/>
    <xf numFmtId="0" fontId="33" fillId="0" borderId="0"/>
    <xf numFmtId="0" fontId="33" fillId="0" borderId="0"/>
    <xf numFmtId="0" fontId="33" fillId="0" borderId="0"/>
    <xf numFmtId="0" fontId="49" fillId="0" borderId="0"/>
    <xf numFmtId="0" fontId="49" fillId="0" borderId="0"/>
    <xf numFmtId="0" fontId="42" fillId="0" borderId="0"/>
    <xf numFmtId="0" fontId="3" fillId="0" borderId="0"/>
    <xf numFmtId="0" fontId="49" fillId="0" borderId="0"/>
    <xf numFmtId="0" fontId="3" fillId="0" borderId="0"/>
    <xf numFmtId="0" fontId="33" fillId="0" borderId="0"/>
    <xf numFmtId="0" fontId="33" fillId="0" borderId="0"/>
    <xf numFmtId="0" fontId="3" fillId="0" borderId="0"/>
    <xf numFmtId="0" fontId="33" fillId="0" borderId="0"/>
    <xf numFmtId="0" fontId="3" fillId="0" borderId="0"/>
    <xf numFmtId="0" fontId="42" fillId="0" borderId="0"/>
    <xf numFmtId="0" fontId="33" fillId="0" borderId="0"/>
    <xf numFmtId="0" fontId="46" fillId="0" borderId="0"/>
    <xf numFmtId="0" fontId="46" fillId="0" borderId="0"/>
    <xf numFmtId="0" fontId="33" fillId="0" borderId="0" applyNumberFormat="0" applyFont="0" applyFill="0" applyBorder="0" applyAlignment="0" applyProtection="0">
      <alignment vertical="top"/>
    </xf>
    <xf numFmtId="0" fontId="50" fillId="0" borderId="0"/>
    <xf numFmtId="0" fontId="51" fillId="0" borderId="0"/>
    <xf numFmtId="0" fontId="51" fillId="0" borderId="0"/>
    <xf numFmtId="0" fontId="52" fillId="0" borderId="0"/>
    <xf numFmtId="0" fontId="3" fillId="0" borderId="0"/>
    <xf numFmtId="0" fontId="40"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51" fillId="0" borderId="0"/>
    <xf numFmtId="0" fontId="33" fillId="0" borderId="0"/>
    <xf numFmtId="0" fontId="3" fillId="9" borderId="12" applyNumberFormat="0" applyFont="0" applyAlignment="0" applyProtection="0"/>
    <xf numFmtId="0" fontId="3" fillId="9" borderId="12" applyNumberFormat="0" applyFont="0" applyAlignment="0" applyProtection="0"/>
    <xf numFmtId="0" fontId="33" fillId="34" borderId="15" applyNumberFormat="0" applyFont="0" applyAlignment="0" applyProtection="0"/>
    <xf numFmtId="0" fontId="53" fillId="0" borderId="0"/>
    <xf numFmtId="0" fontId="54" fillId="0" borderId="0"/>
    <xf numFmtId="0" fontId="14" fillId="7" borderId="9" applyNumberFormat="0" applyAlignment="0" applyProtection="0"/>
    <xf numFmtId="0" fontId="14" fillId="7" borderId="9" applyNumberFormat="0" applyAlignment="0" applyProtection="0"/>
    <xf numFmtId="9" fontId="33" fillId="0" borderId="0" applyFont="0" applyFill="0" applyBorder="0" applyAlignment="0" applyProtection="0"/>
    <xf numFmtId="0" fontId="54" fillId="0" borderId="0"/>
    <xf numFmtId="0" fontId="54" fillId="0" borderId="0"/>
    <xf numFmtId="0" fontId="6" fillId="0" borderId="0" applyNumberFormat="0" applyFill="0" applyBorder="0" applyAlignment="0" applyProtection="0"/>
    <xf numFmtId="0" fontId="6" fillId="0" borderId="0" applyNumberFormat="0" applyFill="0" applyBorder="0" applyAlignment="0" applyProtection="0"/>
    <xf numFmtId="0" fontId="20" fillId="0" borderId="13" applyNumberFormat="0" applyFill="0" applyAlignment="0" applyProtection="0"/>
    <xf numFmtId="0" fontId="20" fillId="0" borderId="13"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0" fillId="0" borderId="0"/>
    <xf numFmtId="0" fontId="2" fillId="0" borderId="0"/>
    <xf numFmtId="0" fontId="33" fillId="0" borderId="0"/>
    <xf numFmtId="0" fontId="33" fillId="0" borderId="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12" applyNumberFormat="0" applyFont="0" applyAlignment="0" applyProtection="0"/>
    <xf numFmtId="0" fontId="2" fillId="9" borderId="12" applyNumberFormat="0" applyFont="0" applyAlignment="0" applyProtection="0"/>
    <xf numFmtId="0" fontId="33" fillId="34" borderId="31" applyNumberFormat="0" applyFont="0" applyAlignment="0" applyProtection="0"/>
  </cellStyleXfs>
  <cellXfs count="1852">
    <xf numFmtId="0" fontId="0" fillId="0" borderId="0" xfId="0"/>
    <xf numFmtId="0" fontId="44" fillId="0" borderId="0" xfId="8" applyFont="1" applyBorder="1" applyProtection="1"/>
    <xf numFmtId="0" fontId="44" fillId="0" borderId="0" xfId="8" applyFont="1" applyProtection="1"/>
    <xf numFmtId="0" fontId="45" fillId="0" borderId="0" xfId="8" applyFont="1" applyBorder="1" applyProtection="1"/>
    <xf numFmtId="0" fontId="45" fillId="0" borderId="0" xfId="8" applyFont="1" applyProtection="1"/>
    <xf numFmtId="4" fontId="68" fillId="0" borderId="0" xfId="8" applyNumberFormat="1" applyFont="1" applyBorder="1" applyProtection="1"/>
    <xf numFmtId="0" fontId="29" fillId="0" borderId="0" xfId="8" applyFont="1" applyAlignment="1" applyProtection="1">
      <alignment horizontal="right"/>
    </xf>
    <xf numFmtId="0" fontId="29" fillId="0" borderId="0" xfId="8" applyFont="1" applyAlignment="1" applyProtection="1">
      <alignment vertical="top" wrapText="1"/>
    </xf>
    <xf numFmtId="0" fontId="34" fillId="0" borderId="16" xfId="8" applyFont="1" applyBorder="1" applyAlignment="1" applyProtection="1">
      <alignment horizontal="center"/>
    </xf>
    <xf numFmtId="0" fontId="34" fillId="0" borderId="16" xfId="8" applyFont="1" applyBorder="1" applyAlignment="1" applyProtection="1">
      <alignment vertical="top" wrapText="1"/>
    </xf>
    <xf numFmtId="0" fontId="35" fillId="0" borderId="16" xfId="8" applyFont="1" applyBorder="1" applyAlignment="1" applyProtection="1">
      <alignment horizontal="center"/>
    </xf>
    <xf numFmtId="49" fontId="29" fillId="0" borderId="0" xfId="8" applyNumberFormat="1" applyFont="1" applyAlignment="1" applyProtection="1">
      <alignment horizontal="left"/>
    </xf>
    <xf numFmtId="2" fontId="29" fillId="0" borderId="0" xfId="8" applyNumberFormat="1" applyFont="1" applyFill="1" applyAlignment="1" applyProtection="1">
      <alignment horizontal="center"/>
    </xf>
    <xf numFmtId="0" fontId="29" fillId="0" borderId="16" xfId="7" applyFont="1" applyBorder="1" applyAlignment="1" applyProtection="1">
      <alignment horizontal="justify" vertical="center" wrapText="1"/>
    </xf>
    <xf numFmtId="0" fontId="29" fillId="0" borderId="16" xfId="120" applyFont="1" applyBorder="1" applyAlignment="1" applyProtection="1">
      <alignment horizontal="justify" vertical="center" wrapText="1"/>
    </xf>
    <xf numFmtId="0" fontId="29" fillId="0" borderId="16" xfId="116" applyFont="1" applyBorder="1" applyAlignment="1" applyProtection="1">
      <alignment horizontal="justify" vertical="center"/>
    </xf>
    <xf numFmtId="0" fontId="29" fillId="0" borderId="16" xfId="9" applyFont="1" applyBorder="1" applyAlignment="1" applyProtection="1">
      <alignment horizontal="justify" vertical="center" wrapText="1"/>
    </xf>
    <xf numFmtId="0" fontId="29" fillId="0" borderId="16" xfId="9" applyFont="1" applyBorder="1" applyAlignment="1" applyProtection="1">
      <alignment horizontal="center" vertical="center" wrapText="1"/>
    </xf>
    <xf numFmtId="0" fontId="25" fillId="0" borderId="0" xfId="0" applyFont="1" applyFill="1" applyBorder="1" applyAlignment="1" applyProtection="1">
      <alignment horizontal="justify" vertical="top" wrapText="1"/>
    </xf>
    <xf numFmtId="49" fontId="24" fillId="0" borderId="0" xfId="0" applyNumberFormat="1" applyFont="1" applyFill="1" applyBorder="1" applyAlignment="1" applyProtection="1">
      <alignment horizontal="justify" vertical="center" wrapText="1"/>
    </xf>
    <xf numFmtId="0" fontId="70" fillId="35" borderId="16" xfId="5" applyFont="1" applyFill="1" applyBorder="1" applyAlignment="1">
      <alignment horizontal="center" vertical="center"/>
    </xf>
    <xf numFmtId="0" fontId="75" fillId="0" borderId="0" xfId="0" applyFont="1"/>
    <xf numFmtId="0" fontId="66" fillId="0" borderId="0" xfId="0" applyFont="1"/>
    <xf numFmtId="0" fontId="70" fillId="0" borderId="0" xfId="0" applyFont="1" applyAlignment="1">
      <alignment horizontal="center" vertical="center"/>
    </xf>
    <xf numFmtId="0" fontId="70" fillId="0" borderId="0" xfId="0" applyFont="1" applyAlignment="1">
      <alignment horizontal="left" vertical="center"/>
    </xf>
    <xf numFmtId="0" fontId="74" fillId="36" borderId="16" xfId="0" applyFont="1" applyFill="1" applyBorder="1" applyAlignment="1">
      <alignment horizontal="left" vertical="center"/>
    </xf>
    <xf numFmtId="0" fontId="75" fillId="36" borderId="16" xfId="0" applyFont="1" applyFill="1" applyBorder="1"/>
    <xf numFmtId="49" fontId="24" fillId="0" borderId="16" xfId="0" applyNumberFormat="1" applyFont="1" applyFill="1" applyBorder="1" applyAlignment="1" applyProtection="1">
      <alignment horizontal="justify" vertical="center" wrapText="1"/>
    </xf>
    <xf numFmtId="49" fontId="29" fillId="0" borderId="16" xfId="0" applyNumberFormat="1" applyFont="1" applyFill="1" applyBorder="1" applyAlignment="1" applyProtection="1">
      <alignment horizontal="justify" vertical="center" wrapText="1"/>
    </xf>
    <xf numFmtId="49" fontId="24" fillId="0" borderId="16" xfId="0" quotePrefix="1" applyNumberFormat="1" applyFont="1" applyFill="1" applyBorder="1" applyAlignment="1" applyProtection="1">
      <alignment horizontal="justify" vertical="center" wrapText="1"/>
    </xf>
    <xf numFmtId="49" fontId="29" fillId="2" borderId="16" xfId="0" applyNumberFormat="1" applyFont="1" applyFill="1" applyBorder="1" applyAlignment="1" applyProtection="1">
      <alignment horizontal="justify" vertical="center" wrapText="1"/>
    </xf>
    <xf numFmtId="49" fontId="23" fillId="0" borderId="16" xfId="0" applyNumberFormat="1" applyFont="1" applyFill="1" applyBorder="1" applyAlignment="1" applyProtection="1">
      <alignment horizontal="justify" vertical="center" wrapText="1"/>
    </xf>
    <xf numFmtId="49" fontId="29" fillId="0" borderId="16" xfId="0" quotePrefix="1" applyNumberFormat="1" applyFont="1" applyFill="1" applyBorder="1" applyAlignment="1" applyProtection="1">
      <alignment horizontal="justify" vertical="center" wrapText="1"/>
    </xf>
    <xf numFmtId="49" fontId="24" fillId="2" borderId="16" xfId="0" applyNumberFormat="1" applyFont="1" applyFill="1" applyBorder="1" applyAlignment="1" applyProtection="1">
      <alignment horizontal="justify" vertical="center" wrapText="1"/>
    </xf>
    <xf numFmtId="49" fontId="24" fillId="0" borderId="17" xfId="0" applyNumberFormat="1" applyFont="1" applyFill="1" applyBorder="1" applyAlignment="1" applyProtection="1">
      <alignment horizontal="justify" vertical="center" wrapText="1"/>
    </xf>
    <xf numFmtId="49" fontId="24" fillId="0" borderId="22" xfId="0" applyNumberFormat="1" applyFont="1" applyFill="1" applyBorder="1" applyAlignment="1" applyProtection="1">
      <alignment horizontal="justify" vertical="center" wrapText="1"/>
    </xf>
    <xf numFmtId="49" fontId="24" fillId="0" borderId="21" xfId="0" applyNumberFormat="1" applyFont="1" applyFill="1" applyBorder="1" applyAlignment="1" applyProtection="1">
      <alignment horizontal="justify" vertical="center" wrapText="1"/>
    </xf>
    <xf numFmtId="49" fontId="29" fillId="0" borderId="22" xfId="0" applyNumberFormat="1" applyFont="1" applyFill="1" applyBorder="1" applyAlignment="1" applyProtection="1">
      <alignment horizontal="justify" vertical="center" wrapText="1"/>
    </xf>
    <xf numFmtId="49" fontId="29" fillId="2" borderId="22" xfId="0" applyNumberFormat="1" applyFont="1" applyFill="1" applyBorder="1" applyAlignment="1" applyProtection="1">
      <alignment horizontal="justify" vertical="center" wrapText="1"/>
    </xf>
    <xf numFmtId="49" fontId="24" fillId="2" borderId="17" xfId="0" applyNumberFormat="1" applyFont="1" applyFill="1" applyBorder="1" applyAlignment="1" applyProtection="1">
      <alignment horizontal="justify" vertical="center" wrapText="1"/>
    </xf>
    <xf numFmtId="49" fontId="29" fillId="0" borderId="17" xfId="0" applyNumberFormat="1" applyFont="1" applyFill="1" applyBorder="1" applyAlignment="1" applyProtection="1">
      <alignment horizontal="justify" vertical="center" wrapText="1"/>
    </xf>
    <xf numFmtId="49" fontId="24" fillId="2" borderId="22" xfId="0" quotePrefix="1" applyNumberFormat="1" applyFont="1" applyFill="1" applyBorder="1" applyAlignment="1" applyProtection="1">
      <alignment horizontal="justify" vertical="center" wrapText="1"/>
    </xf>
    <xf numFmtId="49" fontId="24" fillId="2" borderId="24" xfId="0" applyNumberFormat="1" applyFont="1" applyFill="1" applyBorder="1" applyAlignment="1" applyProtection="1">
      <alignment horizontal="justify" vertical="center" wrapText="1"/>
    </xf>
    <xf numFmtId="2" fontId="76" fillId="0" borderId="0" xfId="0" applyNumberFormat="1" applyFont="1" applyFill="1" applyBorder="1" applyAlignment="1" applyProtection="1">
      <alignment vertical="center" wrapText="1"/>
    </xf>
    <xf numFmtId="2" fontId="76" fillId="0" borderId="16" xfId="0" applyNumberFormat="1" applyFont="1" applyFill="1" applyBorder="1" applyAlignment="1" applyProtection="1">
      <alignment vertical="center" wrapText="1"/>
    </xf>
    <xf numFmtId="2" fontId="76" fillId="0" borderId="21" xfId="0" applyNumberFormat="1" applyFont="1" applyFill="1" applyBorder="1" applyAlignment="1" applyProtection="1">
      <alignment vertical="center" wrapText="1"/>
    </xf>
    <xf numFmtId="2" fontId="76" fillId="2" borderId="16" xfId="0" applyNumberFormat="1" applyFont="1" applyFill="1" applyBorder="1" applyAlignment="1" applyProtection="1">
      <alignment vertical="center" wrapText="1"/>
    </xf>
    <xf numFmtId="2" fontId="76" fillId="0" borderId="16" xfId="0" applyNumberFormat="1" applyFont="1" applyFill="1" applyBorder="1" applyAlignment="1" applyProtection="1">
      <alignment wrapText="1"/>
    </xf>
    <xf numFmtId="2" fontId="76" fillId="2" borderId="17" xfId="0" applyNumberFormat="1" applyFont="1" applyFill="1" applyBorder="1" applyAlignment="1" applyProtection="1">
      <alignment vertical="center" wrapText="1"/>
    </xf>
    <xf numFmtId="2" fontId="76" fillId="2" borderId="28" xfId="0" applyNumberFormat="1" applyFont="1" applyFill="1" applyBorder="1" applyAlignment="1" applyProtection="1">
      <alignment vertical="center" wrapText="1"/>
    </xf>
    <xf numFmtId="2" fontId="76" fillId="2" borderId="0" xfId="0" applyNumberFormat="1" applyFont="1" applyFill="1" applyBorder="1" applyAlignment="1" applyProtection="1">
      <alignment vertical="center" wrapText="1"/>
    </xf>
    <xf numFmtId="2" fontId="76" fillId="2" borderId="3" xfId="0" applyNumberFormat="1" applyFont="1" applyFill="1" applyBorder="1" applyAlignment="1" applyProtection="1">
      <alignment vertical="center" wrapText="1"/>
    </xf>
    <xf numFmtId="2" fontId="76" fillId="0" borderId="17" xfId="0" applyNumberFormat="1" applyFont="1" applyFill="1" applyBorder="1" applyAlignment="1" applyProtection="1">
      <alignment vertical="center" wrapText="1"/>
    </xf>
    <xf numFmtId="2" fontId="67" fillId="2" borderId="3" xfId="0" applyNumberFormat="1" applyFont="1" applyFill="1" applyBorder="1" applyAlignment="1" applyProtection="1">
      <alignment vertical="center" wrapText="1"/>
    </xf>
    <xf numFmtId="2" fontId="67" fillId="2" borderId="0" xfId="0" applyNumberFormat="1" applyFont="1" applyFill="1" applyBorder="1" applyAlignment="1" applyProtection="1">
      <alignment vertical="center" wrapText="1"/>
    </xf>
    <xf numFmtId="2" fontId="76" fillId="0" borderId="22" xfId="0" applyNumberFormat="1" applyFont="1" applyFill="1" applyBorder="1" applyAlignment="1" applyProtection="1">
      <alignment vertical="center" wrapText="1"/>
    </xf>
    <xf numFmtId="49" fontId="24" fillId="2" borderId="21" xfId="0" applyNumberFormat="1" applyFont="1" applyFill="1" applyBorder="1" applyAlignment="1" applyProtection="1">
      <alignment horizontal="justify" vertical="center" wrapText="1"/>
    </xf>
    <xf numFmtId="49" fontId="29" fillId="2" borderId="17" xfId="0" applyNumberFormat="1" applyFont="1" applyFill="1" applyBorder="1" applyAlignment="1" applyProtection="1">
      <alignment horizontal="justify" vertical="center" wrapText="1"/>
    </xf>
    <xf numFmtId="2" fontId="77" fillId="2" borderId="28" xfId="0" applyNumberFormat="1" applyFont="1" applyFill="1" applyBorder="1" applyAlignment="1" applyProtection="1"/>
    <xf numFmtId="2" fontId="67" fillId="2" borderId="0" xfId="0" applyNumberFormat="1" applyFont="1" applyFill="1" applyBorder="1" applyAlignment="1" applyProtection="1">
      <alignment vertical="center"/>
    </xf>
    <xf numFmtId="2" fontId="67" fillId="2" borderId="3" xfId="0" applyNumberFormat="1" applyFont="1" applyFill="1" applyBorder="1" applyAlignment="1" applyProtection="1">
      <alignment vertical="center"/>
    </xf>
    <xf numFmtId="2" fontId="76" fillId="2" borderId="20" xfId="0" applyNumberFormat="1" applyFont="1" applyFill="1" applyBorder="1" applyAlignment="1" applyProtection="1">
      <alignment vertical="center" wrapText="1"/>
    </xf>
    <xf numFmtId="49" fontId="24" fillId="2" borderId="23" xfId="0" applyNumberFormat="1" applyFont="1" applyFill="1" applyBorder="1" applyAlignment="1" applyProtection="1">
      <alignment horizontal="justify" vertical="center" wrapText="1"/>
    </xf>
    <xf numFmtId="49" fontId="29" fillId="2" borderId="21" xfId="0" applyNumberFormat="1" applyFont="1" applyFill="1" applyBorder="1" applyAlignment="1" applyProtection="1">
      <alignment horizontal="justify" vertical="center" wrapText="1"/>
    </xf>
    <xf numFmtId="49" fontId="23" fillId="2" borderId="22" xfId="0" applyNumberFormat="1" applyFont="1" applyFill="1" applyBorder="1" applyAlignment="1" applyProtection="1">
      <alignment horizontal="justify" vertical="center" wrapText="1"/>
    </xf>
    <xf numFmtId="49" fontId="28" fillId="2" borderId="17" xfId="0" applyNumberFormat="1" applyFont="1" applyFill="1" applyBorder="1" applyAlignment="1" applyProtection="1">
      <alignment horizontal="justify" vertical="center" wrapText="1"/>
    </xf>
    <xf numFmtId="49" fontId="24" fillId="2" borderId="16" xfId="0" quotePrefix="1" applyNumberFormat="1" applyFont="1" applyFill="1" applyBorder="1" applyAlignment="1" applyProtection="1">
      <alignment horizontal="justify" vertical="center" wrapText="1"/>
    </xf>
    <xf numFmtId="49" fontId="23" fillId="2" borderId="16" xfId="0" applyNumberFormat="1" applyFont="1" applyFill="1" applyBorder="1" applyAlignment="1" applyProtection="1">
      <alignment horizontal="justify" vertical="center" wrapText="1"/>
    </xf>
    <xf numFmtId="49" fontId="29" fillId="2" borderId="16" xfId="0" quotePrefix="1" applyNumberFormat="1" applyFont="1" applyFill="1" applyBorder="1" applyAlignment="1" applyProtection="1">
      <alignment horizontal="justify" vertical="center" wrapText="1"/>
    </xf>
    <xf numFmtId="4" fontId="24" fillId="37" borderId="22" xfId="0" applyNumberFormat="1" applyFont="1" applyFill="1" applyBorder="1" applyAlignment="1" applyProtection="1">
      <alignment horizontal="right" vertical="center" wrapText="1"/>
      <protection locked="0"/>
    </xf>
    <xf numFmtId="49" fontId="29" fillId="0" borderId="21" xfId="0" applyNumberFormat="1" applyFont="1" applyFill="1" applyBorder="1" applyAlignment="1" applyProtection="1">
      <alignment horizontal="justify" vertical="center" wrapText="1"/>
    </xf>
    <xf numFmtId="49" fontId="24" fillId="2" borderId="22" xfId="0" applyNumberFormat="1" applyFont="1" applyFill="1" applyBorder="1" applyAlignment="1" applyProtection="1">
      <alignment horizontal="left" vertical="center" wrapText="1"/>
    </xf>
    <xf numFmtId="49" fontId="24" fillId="2" borderId="22" xfId="0" applyNumberFormat="1" applyFont="1" applyFill="1" applyBorder="1" applyAlignment="1" applyProtection="1">
      <alignment horizontal="justify" vertical="top" wrapText="1"/>
    </xf>
    <xf numFmtId="2" fontId="18" fillId="2" borderId="0" xfId="0" applyNumberFormat="1" applyFont="1" applyFill="1" applyBorder="1" applyAlignment="1" applyProtection="1">
      <alignment vertical="center" wrapText="1"/>
    </xf>
    <xf numFmtId="2" fontId="63" fillId="2" borderId="0" xfId="0" applyNumberFormat="1" applyFont="1" applyFill="1" applyBorder="1" applyAlignment="1" applyProtection="1">
      <alignment vertical="center" wrapText="1"/>
    </xf>
    <xf numFmtId="2" fontId="77" fillId="2" borderId="3" xfId="0" applyNumberFormat="1" applyFont="1" applyFill="1" applyBorder="1" applyAlignment="1" applyProtection="1"/>
    <xf numFmtId="2" fontId="76" fillId="0" borderId="17" xfId="0" applyNumberFormat="1" applyFont="1" applyFill="1" applyBorder="1" applyAlignment="1" applyProtection="1">
      <alignment wrapText="1"/>
    </xf>
    <xf numFmtId="2" fontId="76" fillId="2" borderId="28" xfId="0" applyNumberFormat="1" applyFont="1" applyFill="1" applyBorder="1" applyAlignment="1" applyProtection="1">
      <alignment wrapText="1"/>
    </xf>
    <xf numFmtId="2" fontId="76" fillId="2" borderId="3" xfId="0" applyNumberFormat="1" applyFont="1" applyFill="1" applyBorder="1" applyAlignment="1" applyProtection="1">
      <alignment wrapText="1"/>
    </xf>
    <xf numFmtId="2" fontId="76" fillId="0" borderId="21" xfId="0" applyNumberFormat="1" applyFont="1" applyFill="1" applyBorder="1" applyAlignment="1" applyProtection="1">
      <alignment wrapText="1"/>
    </xf>
    <xf numFmtId="2" fontId="76" fillId="2" borderId="20" xfId="0" applyNumberFormat="1" applyFont="1" applyFill="1" applyBorder="1" applyAlignment="1" applyProtection="1">
      <alignment wrapText="1"/>
    </xf>
    <xf numFmtId="2" fontId="76" fillId="0" borderId="22" xfId="0" applyNumberFormat="1" applyFont="1" applyFill="1" applyBorder="1" applyAlignment="1" applyProtection="1">
      <alignment wrapText="1"/>
    </xf>
    <xf numFmtId="2" fontId="76" fillId="2" borderId="0" xfId="0" applyNumberFormat="1" applyFont="1" applyFill="1" applyBorder="1" applyAlignment="1" applyProtection="1">
      <alignment wrapText="1"/>
    </xf>
    <xf numFmtId="49" fontId="23" fillId="2" borderId="21" xfId="0" applyNumberFormat="1" applyFont="1" applyFill="1" applyBorder="1" applyAlignment="1" applyProtection="1">
      <alignment horizontal="justify" vertical="center" wrapText="1"/>
    </xf>
    <xf numFmtId="49" fontId="29" fillId="2" borderId="17" xfId="0" quotePrefix="1" applyNumberFormat="1" applyFont="1" applyFill="1" applyBorder="1" applyAlignment="1" applyProtection="1">
      <alignment horizontal="justify" vertical="center" wrapText="1"/>
    </xf>
    <xf numFmtId="49" fontId="24" fillId="0" borderId="22" xfId="0" quotePrefix="1" applyNumberFormat="1" applyFont="1" applyFill="1" applyBorder="1" applyAlignment="1" applyProtection="1">
      <alignment horizontal="justify" vertical="center" wrapText="1"/>
    </xf>
    <xf numFmtId="0" fontId="78" fillId="2" borderId="16" xfId="0" applyFont="1" applyFill="1" applyBorder="1" applyAlignment="1">
      <alignment horizontal="left" vertical="center" wrapText="1"/>
    </xf>
    <xf numFmtId="0" fontId="74" fillId="2" borderId="18" xfId="5" applyFont="1" applyFill="1" applyBorder="1" applyAlignment="1">
      <alignment horizontal="center" vertical="center"/>
    </xf>
    <xf numFmtId="0" fontId="74" fillId="2" borderId="20" xfId="5" applyFont="1" applyFill="1" applyBorder="1" applyAlignment="1">
      <alignment horizontal="center" vertical="center"/>
    </xf>
    <xf numFmtId="0" fontId="78" fillId="2" borderId="17" xfId="0" applyFont="1" applyFill="1" applyBorder="1" applyAlignment="1">
      <alignment horizontal="center" vertical="center" wrapText="1"/>
    </xf>
    <xf numFmtId="0" fontId="78" fillId="2" borderId="17" xfId="0" applyFont="1" applyFill="1" applyBorder="1" applyAlignment="1">
      <alignment horizontal="left" vertical="center" wrapText="1"/>
    </xf>
    <xf numFmtId="0" fontId="74" fillId="2" borderId="14" xfId="5" applyFont="1" applyFill="1" applyBorder="1" applyAlignment="1">
      <alignment horizontal="center" vertical="center"/>
    </xf>
    <xf numFmtId="0" fontId="78" fillId="2" borderId="21" xfId="0" applyFont="1" applyFill="1" applyBorder="1" applyAlignment="1">
      <alignment horizontal="center" vertical="center" wrapText="1"/>
    </xf>
    <xf numFmtId="0" fontId="78" fillId="2" borderId="21" xfId="0" applyFont="1" applyFill="1" applyBorder="1" applyAlignment="1">
      <alignment horizontal="left" vertical="center" wrapText="1"/>
    </xf>
    <xf numFmtId="49" fontId="30" fillId="2" borderId="17" xfId="0" applyNumberFormat="1" applyFont="1" applyFill="1" applyBorder="1" applyAlignment="1" applyProtection="1">
      <alignment horizontal="justify" vertical="center" wrapText="1"/>
    </xf>
    <xf numFmtId="49" fontId="22" fillId="2" borderId="22" xfId="0" applyNumberFormat="1" applyFont="1" applyFill="1" applyBorder="1" applyAlignment="1" applyProtection="1">
      <alignment horizontal="justify" vertical="center" wrapText="1"/>
    </xf>
    <xf numFmtId="49" fontId="30" fillId="0" borderId="16" xfId="0" applyNumberFormat="1" applyFont="1" applyFill="1" applyBorder="1" applyAlignment="1" applyProtection="1">
      <alignment horizontal="justify" vertical="center" wrapText="1"/>
    </xf>
    <xf numFmtId="49" fontId="22" fillId="2" borderId="21" xfId="0" applyNumberFormat="1" applyFont="1" applyFill="1" applyBorder="1" applyAlignment="1" applyProtection="1">
      <alignment horizontal="justify" vertical="center" wrapText="1"/>
    </xf>
    <xf numFmtId="0" fontId="27" fillId="2" borderId="17" xfId="0" applyFont="1" applyFill="1" applyBorder="1" applyAlignment="1" applyProtection="1">
      <alignment wrapText="1"/>
    </xf>
    <xf numFmtId="49" fontId="27" fillId="2" borderId="21" xfId="0" applyNumberFormat="1" applyFont="1" applyFill="1" applyBorder="1" applyAlignment="1" applyProtection="1">
      <alignment horizontal="justify" vertical="center" wrapText="1"/>
    </xf>
    <xf numFmtId="49" fontId="27" fillId="2" borderId="17" xfId="0" applyNumberFormat="1" applyFont="1" applyFill="1" applyBorder="1" applyAlignment="1" applyProtection="1">
      <alignment horizontal="justify" vertical="center" wrapText="1"/>
    </xf>
    <xf numFmtId="49" fontId="27" fillId="2" borderId="16" xfId="0" applyNumberFormat="1" applyFont="1" applyFill="1" applyBorder="1" applyAlignment="1" applyProtection="1">
      <alignment horizontal="justify" vertical="center" wrapText="1"/>
    </xf>
    <xf numFmtId="49" fontId="29" fillId="2" borderId="26" xfId="0" quotePrefix="1" applyNumberFormat="1" applyFont="1" applyFill="1" applyBorder="1" applyAlignment="1" applyProtection="1">
      <alignment horizontal="justify" vertical="center" wrapText="1"/>
    </xf>
    <xf numFmtId="0" fontId="23" fillId="39" borderId="16" xfId="0" applyFont="1" applyFill="1" applyBorder="1" applyAlignment="1" applyProtection="1">
      <alignment horizontal="center" vertical="top" wrapText="1"/>
    </xf>
    <xf numFmtId="164" fontId="23" fillId="41" borderId="16" xfId="3" applyNumberFormat="1" applyFont="1" applyFill="1" applyBorder="1" applyAlignment="1" applyProtection="1">
      <alignment horizontal="center" vertical="center"/>
    </xf>
    <xf numFmtId="0" fontId="27" fillId="2" borderId="17" xfId="4" applyFont="1" applyFill="1" applyBorder="1" applyAlignment="1" applyProtection="1">
      <alignment wrapText="1"/>
    </xf>
    <xf numFmtId="49" fontId="30" fillId="0" borderId="17" xfId="0" applyNumberFormat="1" applyFont="1" applyFill="1" applyBorder="1" applyAlignment="1" applyProtection="1">
      <alignment horizontal="justify" vertical="center" wrapText="1"/>
    </xf>
    <xf numFmtId="164" fontId="23" fillId="39" borderId="16" xfId="3" applyNumberFormat="1" applyFont="1" applyFill="1" applyBorder="1" applyAlignment="1" applyProtection="1">
      <alignment horizontal="center" vertical="center"/>
    </xf>
    <xf numFmtId="49" fontId="27" fillId="2" borderId="22" xfId="0" applyNumberFormat="1" applyFont="1" applyFill="1" applyBorder="1" applyAlignment="1" applyProtection="1">
      <alignment horizontal="justify" vertical="center" wrapText="1"/>
    </xf>
    <xf numFmtId="0" fontId="27" fillId="2" borderId="22" xfId="0" applyFont="1" applyFill="1" applyBorder="1" applyAlignment="1" applyProtection="1">
      <alignment wrapText="1"/>
    </xf>
    <xf numFmtId="4" fontId="76" fillId="0" borderId="22" xfId="0" applyNumberFormat="1" applyFont="1" applyFill="1" applyBorder="1" applyAlignment="1" applyProtection="1">
      <alignment vertical="center" wrapText="1"/>
    </xf>
    <xf numFmtId="49" fontId="24" fillId="2" borderId="17" xfId="0" applyNumberFormat="1" applyFont="1" applyFill="1" applyBorder="1" applyAlignment="1" applyProtection="1">
      <alignment horizontal="justify" vertical="top" wrapText="1"/>
    </xf>
    <xf numFmtId="49" fontId="23" fillId="2" borderId="25" xfId="0" applyNumberFormat="1" applyFont="1" applyFill="1" applyBorder="1" applyAlignment="1" applyProtection="1">
      <alignment horizontal="justify" vertical="center" wrapText="1"/>
    </xf>
    <xf numFmtId="49" fontId="29" fillId="2" borderId="26" xfId="0" applyNumberFormat="1" applyFont="1" applyFill="1" applyBorder="1" applyAlignment="1" applyProtection="1">
      <alignment horizontal="justify" vertical="center" wrapText="1"/>
    </xf>
    <xf numFmtId="0" fontId="24" fillId="2" borderId="26" xfId="0" applyNumberFormat="1" applyFont="1" applyFill="1" applyBorder="1" applyAlignment="1" applyProtection="1">
      <alignment horizontal="justify" vertical="center" wrapText="1"/>
    </xf>
    <xf numFmtId="49" fontId="24" fillId="2" borderId="26" xfId="0" quotePrefix="1" applyNumberFormat="1" applyFont="1" applyFill="1" applyBorder="1" applyAlignment="1" applyProtection="1">
      <alignment horizontal="justify" vertical="center" wrapText="1"/>
    </xf>
    <xf numFmtId="49" fontId="24" fillId="2" borderId="27" xfId="0" applyNumberFormat="1" applyFont="1" applyFill="1" applyBorder="1" applyAlignment="1" applyProtection="1">
      <alignment horizontal="justify" vertical="center" wrapText="1"/>
    </xf>
    <xf numFmtId="49" fontId="24" fillId="0" borderId="14" xfId="0" applyNumberFormat="1" applyFont="1" applyFill="1" applyBorder="1" applyAlignment="1" applyProtection="1">
      <alignment horizontal="justify" vertical="center" wrapText="1"/>
    </xf>
    <xf numFmtId="49" fontId="23" fillId="0" borderId="21" xfId="0" applyNumberFormat="1" applyFont="1" applyFill="1" applyBorder="1" applyAlignment="1" applyProtection="1">
      <alignment horizontal="justify" vertical="center" wrapText="1"/>
    </xf>
    <xf numFmtId="2" fontId="76" fillId="0" borderId="28" xfId="0" applyNumberFormat="1" applyFont="1" applyFill="1" applyBorder="1" applyAlignment="1" applyProtection="1">
      <alignment vertical="center" wrapText="1"/>
    </xf>
    <xf numFmtId="2" fontId="76" fillId="0" borderId="3" xfId="0" applyNumberFormat="1" applyFont="1" applyFill="1" applyBorder="1" applyAlignment="1" applyProtection="1">
      <alignment vertical="center" wrapText="1"/>
    </xf>
    <xf numFmtId="2" fontId="67" fillId="0" borderId="0" xfId="0" applyNumberFormat="1" applyFont="1" applyFill="1" applyBorder="1" applyAlignment="1" applyProtection="1">
      <alignment vertical="center" wrapText="1"/>
    </xf>
    <xf numFmtId="49" fontId="23" fillId="0" borderId="17" xfId="0" applyNumberFormat="1" applyFont="1" applyFill="1" applyBorder="1" applyAlignment="1" applyProtection="1">
      <alignment horizontal="justify" vertical="center" wrapText="1"/>
    </xf>
    <xf numFmtId="2" fontId="24" fillId="0" borderId="0" xfId="0" applyNumberFormat="1" applyFont="1" applyFill="1" applyBorder="1" applyAlignment="1" applyProtection="1">
      <alignment vertical="center" wrapText="1"/>
    </xf>
    <xf numFmtId="2" fontId="29" fillId="0" borderId="0" xfId="0" applyNumberFormat="1" applyFont="1" applyFill="1" applyBorder="1" applyAlignment="1" applyProtection="1">
      <alignment vertical="center" wrapText="1"/>
    </xf>
    <xf numFmtId="49" fontId="24" fillId="0" borderId="22" xfId="0" applyNumberFormat="1" applyFont="1" applyFill="1" applyBorder="1" applyAlignment="1" applyProtection="1">
      <alignment horizontal="justify" vertical="top" wrapText="1"/>
    </xf>
    <xf numFmtId="49" fontId="24" fillId="0" borderId="19" xfId="0" applyNumberFormat="1" applyFont="1" applyFill="1" applyBorder="1" applyAlignment="1" applyProtection="1">
      <alignment horizontal="justify" vertical="center" wrapText="1"/>
    </xf>
    <xf numFmtId="2" fontId="76" fillId="0" borderId="0" xfId="0" applyNumberFormat="1" applyFont="1" applyBorder="1" applyAlignment="1" applyProtection="1">
      <alignment vertical="center" wrapText="1"/>
    </xf>
    <xf numFmtId="2" fontId="76" fillId="0" borderId="28" xfId="0" applyNumberFormat="1" applyFont="1" applyBorder="1" applyAlignment="1" applyProtection="1">
      <alignment vertical="center" wrapText="1"/>
    </xf>
    <xf numFmtId="2" fontId="22" fillId="39" borderId="16" xfId="0" applyNumberFormat="1" applyFont="1" applyFill="1" applyBorder="1" applyAlignment="1" applyProtection="1">
      <alignment horizontal="center" vertical="center" wrapText="1"/>
    </xf>
    <xf numFmtId="49" fontId="24" fillId="0" borderId="18" xfId="0" applyNumberFormat="1" applyFont="1" applyFill="1" applyBorder="1" applyAlignment="1" applyProtection="1">
      <alignment horizontal="justify" vertical="center" wrapText="1"/>
    </xf>
    <xf numFmtId="2" fontId="22" fillId="39" borderId="18" xfId="0" applyNumberFormat="1" applyFont="1" applyFill="1" applyBorder="1" applyAlignment="1" applyProtection="1">
      <alignment vertical="center" wrapText="1"/>
    </xf>
    <xf numFmtId="2" fontId="22" fillId="39" borderId="20" xfId="0" applyNumberFormat="1" applyFont="1" applyFill="1" applyBorder="1" applyAlignment="1" applyProtection="1">
      <alignment vertical="center" wrapText="1"/>
    </xf>
    <xf numFmtId="164" fontId="23" fillId="39" borderId="18" xfId="3" applyNumberFormat="1" applyFont="1" applyFill="1" applyBorder="1" applyAlignment="1" applyProtection="1">
      <alignment vertical="top"/>
    </xf>
    <xf numFmtId="164" fontId="23" fillId="39" borderId="20" xfId="3" applyNumberFormat="1" applyFont="1" applyFill="1" applyBorder="1" applyAlignment="1" applyProtection="1">
      <alignment vertical="top"/>
    </xf>
    <xf numFmtId="164" fontId="23" fillId="39" borderId="18" xfId="3" applyNumberFormat="1" applyFont="1" applyFill="1" applyBorder="1" applyAlignment="1" applyProtection="1">
      <alignment vertical="center"/>
    </xf>
    <xf numFmtId="164" fontId="23" fillId="39" borderId="20" xfId="3" applyNumberFormat="1" applyFont="1" applyFill="1" applyBorder="1" applyAlignment="1" applyProtection="1">
      <alignment vertical="center"/>
    </xf>
    <xf numFmtId="0" fontId="23" fillId="40" borderId="18" xfId="4" applyFont="1" applyFill="1" applyBorder="1" applyAlignment="1" applyProtection="1">
      <alignment wrapText="1"/>
    </xf>
    <xf numFmtId="0" fontId="23" fillId="40" borderId="20" xfId="4" applyFont="1" applyFill="1" applyBorder="1" applyAlignment="1" applyProtection="1">
      <alignment wrapText="1"/>
    </xf>
    <xf numFmtId="49" fontId="23" fillId="0" borderId="0" xfId="0" applyNumberFormat="1" applyFont="1" applyFill="1" applyBorder="1" applyAlignment="1" applyProtection="1">
      <alignment horizontal="justify" vertical="center" wrapText="1"/>
    </xf>
    <xf numFmtId="49" fontId="23" fillId="0" borderId="23" xfId="0" applyNumberFormat="1" applyFont="1" applyFill="1" applyBorder="1" applyAlignment="1" applyProtection="1">
      <alignment horizontal="justify" vertical="center" wrapText="1"/>
    </xf>
    <xf numFmtId="49" fontId="24" fillId="0" borderId="24" xfId="0" applyNumberFormat="1" applyFont="1" applyFill="1" applyBorder="1" applyAlignment="1" applyProtection="1">
      <alignment horizontal="justify" vertical="center" wrapText="1"/>
    </xf>
    <xf numFmtId="49" fontId="24" fillId="0" borderId="26" xfId="0" applyNumberFormat="1" applyFont="1" applyFill="1" applyBorder="1" applyAlignment="1" applyProtection="1">
      <alignment horizontal="justify" vertical="center" wrapText="1"/>
    </xf>
    <xf numFmtId="49" fontId="23" fillId="0" borderId="25" xfId="0" applyNumberFormat="1" applyFont="1" applyFill="1" applyBorder="1" applyAlignment="1" applyProtection="1">
      <alignment horizontal="justify" vertical="center" wrapText="1"/>
    </xf>
    <xf numFmtId="49" fontId="23" fillId="0" borderId="14" xfId="0" applyNumberFormat="1" applyFont="1" applyFill="1" applyBorder="1" applyAlignment="1" applyProtection="1">
      <alignment horizontal="justify" vertical="center" wrapText="1"/>
    </xf>
    <xf numFmtId="2" fontId="76" fillId="2" borderId="22" xfId="0" applyNumberFormat="1" applyFont="1" applyFill="1" applyBorder="1" applyAlignment="1" applyProtection="1">
      <alignment vertical="center" wrapText="1"/>
    </xf>
    <xf numFmtId="0" fontId="0" fillId="0" borderId="28" xfId="0" applyBorder="1" applyProtection="1"/>
    <xf numFmtId="2" fontId="77" fillId="0" borderId="28" xfId="0" applyNumberFormat="1" applyFont="1" applyBorder="1" applyAlignment="1" applyProtection="1"/>
    <xf numFmtId="0" fontId="78" fillId="2" borderId="14" xfId="0" applyFont="1" applyFill="1" applyBorder="1" applyAlignment="1">
      <alignment horizontal="left" vertical="center" wrapText="1"/>
    </xf>
    <xf numFmtId="49" fontId="34" fillId="0" borderId="16" xfId="8" applyNumberFormat="1" applyFont="1" applyFill="1" applyBorder="1" applyAlignment="1" applyProtection="1">
      <alignment horizontal="center" vertical="center" wrapText="1"/>
    </xf>
    <xf numFmtId="2" fontId="63" fillId="0" borderId="16" xfId="8" applyNumberFormat="1" applyFont="1" applyFill="1" applyBorder="1" applyAlignment="1" applyProtection="1">
      <alignment horizontal="right"/>
    </xf>
    <xf numFmtId="0" fontId="70" fillId="37" borderId="0" xfId="0" applyFont="1" applyFill="1" applyAlignment="1">
      <alignment horizontal="center" vertical="center"/>
    </xf>
    <xf numFmtId="0" fontId="70" fillId="37" borderId="0" xfId="0" applyFont="1" applyFill="1" applyAlignment="1">
      <alignment horizontal="left" vertical="center"/>
    </xf>
    <xf numFmtId="0" fontId="66" fillId="37" borderId="0" xfId="0" applyFont="1" applyFill="1"/>
    <xf numFmtId="2" fontId="29" fillId="2" borderId="0" xfId="0" applyNumberFormat="1" applyFont="1" applyFill="1" applyBorder="1" applyAlignment="1" applyProtection="1">
      <alignment vertical="center" wrapText="1"/>
    </xf>
    <xf numFmtId="49" fontId="29" fillId="2" borderId="16" xfId="0" applyNumberFormat="1" applyFont="1" applyFill="1" applyBorder="1" applyAlignment="1" applyProtection="1">
      <alignment horizontal="left" vertical="center" wrapText="1"/>
    </xf>
    <xf numFmtId="49" fontId="29" fillId="2" borderId="19" xfId="0" applyNumberFormat="1" applyFont="1" applyFill="1" applyBorder="1" applyAlignment="1" applyProtection="1">
      <alignment vertical="center" wrapText="1"/>
    </xf>
    <xf numFmtId="49" fontId="29" fillId="2" borderId="3" xfId="0" applyNumberFormat="1" applyFont="1" applyFill="1" applyBorder="1" applyAlignment="1" applyProtection="1">
      <alignment vertical="center" wrapText="1"/>
    </xf>
    <xf numFmtId="0" fontId="29" fillId="2" borderId="22" xfId="0" applyFont="1" applyFill="1" applyBorder="1" applyAlignment="1" applyProtection="1">
      <alignment wrapText="1"/>
    </xf>
    <xf numFmtId="0" fontId="0" fillId="0" borderId="23" xfId="0" applyBorder="1" applyProtection="1"/>
    <xf numFmtId="0" fontId="29" fillId="2" borderId="22" xfId="106" applyNumberFormat="1" applyFont="1" applyFill="1" applyBorder="1" applyAlignment="1" applyProtection="1">
      <alignment horizontal="left" vertical="center" wrapText="1"/>
    </xf>
    <xf numFmtId="0" fontId="29" fillId="2" borderId="22" xfId="106" applyNumberFormat="1" applyFont="1" applyFill="1" applyBorder="1" applyAlignment="1" applyProtection="1">
      <alignment horizontal="justify" vertical="center" wrapText="1"/>
    </xf>
    <xf numFmtId="0" fontId="29" fillId="2" borderId="17" xfId="106" applyNumberFormat="1" applyFont="1" applyFill="1" applyBorder="1" applyAlignment="1" applyProtection="1">
      <alignment horizontal="justify" vertical="center" wrapText="1"/>
    </xf>
    <xf numFmtId="0" fontId="29" fillId="2" borderId="18" xfId="120" applyFont="1" applyFill="1" applyBorder="1" applyAlignment="1" applyProtection="1">
      <alignment horizontal="center" vertical="center" wrapText="1"/>
    </xf>
    <xf numFmtId="0" fontId="29" fillId="0" borderId="21" xfId="7" applyFont="1" applyBorder="1" applyAlignment="1" applyProtection="1">
      <alignment horizontal="center" vertical="center" wrapText="1"/>
      <protection hidden="1"/>
    </xf>
    <xf numFmtId="4" fontId="29" fillId="2" borderId="28" xfId="90" applyNumberFormat="1" applyFont="1" applyFill="1" applyBorder="1" applyAlignment="1" applyProtection="1">
      <alignment horizontal="right" vertical="top"/>
    </xf>
    <xf numFmtId="4" fontId="29" fillId="2" borderId="0" xfId="90" applyNumberFormat="1" applyFont="1" applyFill="1" applyBorder="1" applyAlignment="1" applyProtection="1">
      <alignment horizontal="right" vertical="top"/>
    </xf>
    <xf numFmtId="0" fontId="29" fillId="0" borderId="25" xfId="139" applyFont="1" applyBorder="1" applyAlignment="1" applyProtection="1">
      <alignment horizontal="center" vertical="center"/>
    </xf>
    <xf numFmtId="0" fontId="29" fillId="0" borderId="22" xfId="139" applyFont="1" applyBorder="1" applyAlignment="1" applyProtection="1">
      <alignment horizontal="center" vertical="center"/>
    </xf>
    <xf numFmtId="0" fontId="29" fillId="2" borderId="22" xfId="88" applyFont="1" applyFill="1" applyBorder="1" applyAlignment="1" applyProtection="1">
      <alignment horizontal="left" vertical="center" wrapText="1"/>
    </xf>
    <xf numFmtId="0" fontId="29" fillId="2" borderId="23" xfId="121" applyFont="1" applyFill="1" applyBorder="1" applyAlignment="1" applyProtection="1">
      <alignment horizontal="center" vertical="center" wrapText="1"/>
    </xf>
    <xf numFmtId="4" fontId="29" fillId="2" borderId="28" xfId="93" applyNumberFormat="1" applyFont="1" applyFill="1" applyBorder="1" applyAlignment="1" applyProtection="1">
      <alignment horizontal="right" vertical="top"/>
    </xf>
    <xf numFmtId="0" fontId="29" fillId="2" borderId="17" xfId="88" applyFont="1" applyFill="1" applyBorder="1" applyAlignment="1" applyProtection="1">
      <alignment horizontal="left" vertical="center" wrapText="1"/>
    </xf>
    <xf numFmtId="0" fontId="29" fillId="2" borderId="19" xfId="121" applyFont="1" applyFill="1" applyBorder="1" applyAlignment="1" applyProtection="1">
      <alignment horizontal="center" vertical="center" wrapText="1"/>
    </xf>
    <xf numFmtId="4" fontId="29" fillId="2" borderId="3" xfId="93" applyNumberFormat="1" applyFont="1" applyFill="1" applyBorder="1" applyAlignment="1" applyProtection="1">
      <alignment horizontal="right" vertical="top"/>
    </xf>
    <xf numFmtId="0" fontId="29" fillId="2" borderId="16" xfId="91" applyFont="1" applyFill="1" applyBorder="1" applyAlignment="1" applyProtection="1">
      <alignment vertical="center" wrapText="1"/>
    </xf>
    <xf numFmtId="0" fontId="29" fillId="2" borderId="16" xfId="91" applyFont="1" applyFill="1" applyBorder="1" applyAlignment="1" applyProtection="1">
      <alignment horizontal="justify" vertical="center" wrapText="1"/>
    </xf>
    <xf numFmtId="0" fontId="29" fillId="2" borderId="16" xfId="121" applyFont="1" applyFill="1" applyBorder="1" applyAlignment="1" applyProtection="1">
      <alignment horizontal="justify" vertical="center" wrapText="1"/>
    </xf>
    <xf numFmtId="4" fontId="67" fillId="0" borderId="16" xfId="120" applyNumberFormat="1" applyFont="1" applyBorder="1" applyAlignment="1" applyProtection="1">
      <alignment horizontal="right" vertical="center" wrapText="1"/>
    </xf>
    <xf numFmtId="4" fontId="67" fillId="2" borderId="20" xfId="120" applyNumberFormat="1" applyFont="1" applyFill="1" applyBorder="1" applyAlignment="1" applyProtection="1">
      <alignment horizontal="right" vertical="center" wrapText="1"/>
    </xf>
    <xf numFmtId="4" fontId="67" fillId="0" borderId="17" xfId="120" applyNumberFormat="1" applyFont="1" applyBorder="1" applyAlignment="1" applyProtection="1">
      <alignment horizontal="right" vertical="center" wrapText="1"/>
    </xf>
    <xf numFmtId="4" fontId="67" fillId="0" borderId="16" xfId="9" applyNumberFormat="1" applyFont="1" applyBorder="1" applyAlignment="1" applyProtection="1">
      <alignment horizontal="right" vertical="center" wrapText="1"/>
    </xf>
    <xf numFmtId="4" fontId="67" fillId="2" borderId="28" xfId="90" applyNumberFormat="1" applyFont="1" applyFill="1" applyBorder="1" applyAlignment="1" applyProtection="1">
      <alignment horizontal="right" vertical="center"/>
    </xf>
    <xf numFmtId="4" fontId="67" fillId="0" borderId="21" xfId="139" applyNumberFormat="1" applyFont="1" applyBorder="1" applyAlignment="1" applyProtection="1">
      <alignment horizontal="right" vertical="center"/>
    </xf>
    <xf numFmtId="4" fontId="67" fillId="0" borderId="22" xfId="139" applyNumberFormat="1" applyFont="1" applyBorder="1" applyAlignment="1" applyProtection="1">
      <alignment horizontal="right" vertical="center"/>
    </xf>
    <xf numFmtId="4" fontId="67" fillId="0" borderId="16" xfId="139" applyNumberFormat="1" applyFont="1" applyBorder="1" applyAlignment="1" applyProtection="1">
      <alignment horizontal="right" vertical="center"/>
    </xf>
    <xf numFmtId="4" fontId="67" fillId="2" borderId="28" xfId="93" applyNumberFormat="1" applyFont="1" applyFill="1" applyBorder="1" applyAlignment="1" applyProtection="1">
      <alignment horizontal="right" vertical="center"/>
    </xf>
    <xf numFmtId="4" fontId="67" fillId="2" borderId="3" xfId="93" applyNumberFormat="1" applyFont="1" applyFill="1" applyBorder="1" applyAlignment="1" applyProtection="1">
      <alignment horizontal="right" vertical="center"/>
    </xf>
    <xf numFmtId="2" fontId="67" fillId="0" borderId="16" xfId="91" applyNumberFormat="1" applyFont="1" applyFill="1" applyBorder="1" applyAlignment="1" applyProtection="1">
      <alignment horizontal="right" vertical="center" wrapText="1"/>
    </xf>
    <xf numFmtId="2" fontId="67" fillId="0" borderId="16" xfId="91" applyNumberFormat="1" applyFont="1" applyFill="1" applyBorder="1" applyAlignment="1" applyProtection="1">
      <alignment horizontal="right" vertical="center"/>
    </xf>
    <xf numFmtId="4" fontId="67" fillId="0" borderId="16" xfId="93" applyNumberFormat="1" applyFont="1" applyFill="1" applyBorder="1" applyAlignment="1" applyProtection="1">
      <alignment horizontal="right" vertical="center"/>
    </xf>
    <xf numFmtId="0" fontId="29" fillId="0" borderId="16" xfId="139" applyFont="1" applyBorder="1" applyAlignment="1" applyProtection="1">
      <alignment horizontal="center" vertical="center"/>
    </xf>
    <xf numFmtId="49" fontId="24" fillId="0" borderId="24" xfId="0" quotePrefix="1" applyNumberFormat="1" applyFont="1" applyFill="1" applyBorder="1" applyAlignment="1" applyProtection="1">
      <alignment horizontal="justify" vertical="center" wrapText="1"/>
    </xf>
    <xf numFmtId="4" fontId="29" fillId="37" borderId="16" xfId="0" applyNumberFormat="1" applyFont="1" applyFill="1" applyBorder="1" applyAlignment="1" applyProtection="1">
      <alignment horizontal="right" vertical="center" wrapText="1"/>
      <protection locked="0"/>
    </xf>
    <xf numFmtId="49" fontId="24" fillId="0" borderId="23" xfId="0" applyNumberFormat="1" applyFont="1" applyFill="1" applyBorder="1" applyAlignment="1" applyProtection="1">
      <alignment horizontal="justify" vertical="center" wrapText="1"/>
    </xf>
    <xf numFmtId="4" fontId="66" fillId="2" borderId="25" xfId="0" applyNumberFormat="1" applyFont="1" applyFill="1" applyBorder="1" applyAlignment="1" applyProtection="1">
      <alignment vertical="center"/>
      <protection hidden="1"/>
    </xf>
    <xf numFmtId="2" fontId="84" fillId="0" borderId="0" xfId="0" applyNumberFormat="1" applyFont="1" applyFill="1" applyBorder="1" applyAlignment="1" applyProtection="1">
      <alignment vertical="center" wrapText="1"/>
    </xf>
    <xf numFmtId="2" fontId="77" fillId="0" borderId="28" xfId="0" applyNumberFormat="1" applyFont="1" applyFill="1" applyBorder="1" applyAlignment="1" applyProtection="1"/>
    <xf numFmtId="0" fontId="0" fillId="0" borderId="0" xfId="0" applyFont="1"/>
    <xf numFmtId="4" fontId="67" fillId="2" borderId="0" xfId="90" applyNumberFormat="1" applyFont="1" applyFill="1" applyBorder="1" applyAlignment="1" applyProtection="1">
      <alignment horizontal="right" vertical="center"/>
    </xf>
    <xf numFmtId="0" fontId="0" fillId="0" borderId="16" xfId="0" applyBorder="1"/>
    <xf numFmtId="0" fontId="23" fillId="43" borderId="16" xfId="9" applyFont="1" applyFill="1" applyBorder="1" applyAlignment="1">
      <alignment horizontal="center" vertical="center" wrapText="1"/>
    </xf>
    <xf numFmtId="49" fontId="23" fillId="43" borderId="16" xfId="9" applyNumberFormat="1" applyFont="1" applyFill="1" applyBorder="1" applyAlignment="1">
      <alignment horizontal="center" vertical="center" wrapText="1"/>
    </xf>
    <xf numFmtId="2" fontId="23" fillId="43" borderId="16" xfId="9" applyNumberFormat="1" applyFont="1" applyFill="1" applyBorder="1" applyAlignment="1">
      <alignment horizontal="center" vertical="center" wrapText="1"/>
    </xf>
    <xf numFmtId="0" fontId="78" fillId="0" borderId="14" xfId="0" applyFont="1" applyFill="1" applyBorder="1" applyAlignment="1">
      <alignment horizontal="left" vertical="center" wrapText="1"/>
    </xf>
    <xf numFmtId="0" fontId="34" fillId="0" borderId="16" xfId="8" applyFont="1" applyFill="1" applyBorder="1" applyAlignment="1" applyProtection="1">
      <alignment vertical="top" wrapText="1"/>
    </xf>
    <xf numFmtId="4" fontId="29" fillId="37" borderId="16" xfId="0" applyNumberFormat="1" applyFont="1" applyFill="1" applyBorder="1" applyAlignment="1" applyProtection="1">
      <alignment vertical="center" wrapText="1"/>
      <protection locked="0"/>
    </xf>
    <xf numFmtId="44" fontId="29" fillId="37" borderId="16" xfId="0" applyNumberFormat="1" applyFont="1" applyFill="1" applyBorder="1" applyAlignment="1" applyProtection="1">
      <alignment horizontal="right" vertical="center" wrapText="1"/>
      <protection locked="0"/>
    </xf>
    <xf numFmtId="167" fontId="29" fillId="37" borderId="16" xfId="0" applyNumberFormat="1" applyFont="1" applyFill="1" applyBorder="1" applyAlignment="1" applyProtection="1">
      <alignment horizontal="right" vertical="center" wrapText="1"/>
      <protection locked="0"/>
    </xf>
    <xf numFmtId="0" fontId="29" fillId="0" borderId="16" xfId="120" applyFont="1" applyBorder="1" applyAlignment="1" applyProtection="1">
      <alignment horizontal="center" wrapText="1"/>
    </xf>
    <xf numFmtId="4" fontId="67" fillId="0" borderId="16" xfId="120" applyNumberFormat="1" applyFont="1" applyBorder="1" applyAlignment="1" applyProtection="1">
      <alignment horizontal="right" wrapText="1"/>
    </xf>
    <xf numFmtId="0" fontId="29" fillId="0" borderId="21" xfId="120" applyFont="1" applyBorder="1" applyAlignment="1" applyProtection="1">
      <alignment horizontal="center" wrapText="1"/>
    </xf>
    <xf numFmtId="4" fontId="67" fillId="0" borderId="21" xfId="120" applyNumberFormat="1" applyFont="1" applyBorder="1" applyAlignment="1" applyProtection="1">
      <alignment horizontal="right" wrapText="1"/>
    </xf>
    <xf numFmtId="4" fontId="34" fillId="37" borderId="16" xfId="8" applyNumberFormat="1" applyFont="1" applyFill="1" applyBorder="1" applyAlignment="1" applyProtection="1">
      <alignment horizontal="right"/>
      <protection locked="0"/>
    </xf>
    <xf numFmtId="0" fontId="32" fillId="0" borderId="18" xfId="0" applyFont="1" applyFill="1" applyBorder="1" applyAlignment="1" applyProtection="1">
      <alignment horizontal="justify" vertical="top" wrapText="1"/>
    </xf>
    <xf numFmtId="4" fontId="76" fillId="0" borderId="21" xfId="0" applyNumberFormat="1" applyFont="1" applyFill="1" applyBorder="1" applyAlignment="1" applyProtection="1">
      <alignment vertical="center" wrapText="1"/>
    </xf>
    <xf numFmtId="0" fontId="29" fillId="2" borderId="22" xfId="142" applyNumberFormat="1" applyFont="1" applyFill="1" applyBorder="1" applyAlignment="1" applyProtection="1">
      <alignment vertical="center" wrapText="1"/>
    </xf>
    <xf numFmtId="4" fontId="67" fillId="0" borderId="16" xfId="139" applyNumberFormat="1" applyFont="1" applyBorder="1" applyAlignment="1" applyProtection="1">
      <alignment horizontal="right"/>
    </xf>
    <xf numFmtId="0" fontId="29" fillId="0" borderId="16" xfId="139" applyFont="1" applyBorder="1" applyAlignment="1" applyProtection="1">
      <alignment horizontal="center"/>
    </xf>
    <xf numFmtId="167" fontId="29" fillId="37" borderId="21" xfId="0" applyNumberFormat="1" applyFont="1" applyFill="1" applyBorder="1" applyAlignment="1" applyProtection="1">
      <alignment horizontal="right" vertical="center" wrapText="1"/>
      <protection locked="0"/>
    </xf>
    <xf numFmtId="4" fontId="76" fillId="0" borderId="16" xfId="0" applyNumberFormat="1" applyFont="1" applyFill="1" applyBorder="1" applyAlignment="1" applyProtection="1">
      <alignment wrapText="1"/>
    </xf>
    <xf numFmtId="49" fontId="22" fillId="0" borderId="20" xfId="0" applyNumberFormat="1" applyFont="1" applyFill="1" applyBorder="1" applyAlignment="1" applyProtection="1">
      <alignment horizontal="justify" vertical="center" wrapText="1"/>
    </xf>
    <xf numFmtId="0" fontId="0" fillId="0" borderId="0" xfId="0"/>
    <xf numFmtId="4" fontId="24" fillId="0" borderId="0" xfId="0" applyNumberFormat="1" applyFont="1" applyFill="1" applyBorder="1" applyAlignment="1" applyProtection="1">
      <alignment horizontal="right" vertical="center" wrapText="1"/>
      <protection hidden="1"/>
    </xf>
    <xf numFmtId="0" fontId="75" fillId="0" borderId="0" xfId="0" applyFont="1"/>
    <xf numFmtId="49" fontId="24" fillId="2" borderId="22" xfId="0" applyNumberFormat="1" applyFont="1" applyFill="1" applyBorder="1" applyAlignment="1" applyProtection="1">
      <alignment horizontal="justify" vertical="center" wrapText="1"/>
    </xf>
    <xf numFmtId="0" fontId="78" fillId="2" borderId="16" xfId="0" applyFont="1" applyFill="1" applyBorder="1" applyAlignment="1">
      <alignment horizontal="center" vertical="center" wrapText="1"/>
    </xf>
    <xf numFmtId="4" fontId="76" fillId="0" borderId="17" xfId="0" applyNumberFormat="1" applyFont="1" applyFill="1" applyBorder="1" applyAlignment="1" applyProtection="1">
      <alignment vertical="center" wrapText="1"/>
    </xf>
    <xf numFmtId="4" fontId="76" fillId="0" borderId="16" xfId="0" applyNumberFormat="1" applyFont="1" applyFill="1" applyBorder="1" applyAlignment="1" applyProtection="1">
      <alignment vertical="center" wrapText="1"/>
    </xf>
    <xf numFmtId="2" fontId="76" fillId="0" borderId="20" xfId="0" applyNumberFormat="1" applyFont="1" applyFill="1" applyBorder="1" applyAlignment="1" applyProtection="1">
      <alignment vertical="center" wrapText="1"/>
    </xf>
    <xf numFmtId="2" fontId="77" fillId="0" borderId="0" xfId="0" applyNumberFormat="1" applyFont="1" applyBorder="1" applyAlignment="1" applyProtection="1"/>
    <xf numFmtId="0" fontId="0" fillId="0" borderId="24" xfId="0" applyBorder="1" applyProtection="1"/>
    <xf numFmtId="2" fontId="77" fillId="0" borderId="3" xfId="0" applyNumberFormat="1" applyFont="1" applyBorder="1" applyAlignment="1" applyProtection="1"/>
    <xf numFmtId="164" fontId="23" fillId="39" borderId="16" xfId="3" applyNumberFormat="1" applyFont="1" applyFill="1" applyBorder="1" applyAlignment="1" applyProtection="1">
      <alignment horizontal="center" vertical="top"/>
    </xf>
    <xf numFmtId="0" fontId="89" fillId="0" borderId="0" xfId="0" applyFont="1" applyAlignment="1">
      <alignment horizontal="center"/>
    </xf>
    <xf numFmtId="0" fontId="90" fillId="0" borderId="0" xfId="0" applyFont="1" applyAlignment="1">
      <alignment horizontal="center" vertical="center"/>
    </xf>
    <xf numFmtId="0" fontId="88" fillId="0" borderId="0" xfId="0" applyFont="1" applyAlignment="1">
      <alignment horizontal="center" vertical="center"/>
    </xf>
    <xf numFmtId="0" fontId="87" fillId="0" borderId="0" xfId="0" applyFont="1" applyAlignment="1">
      <alignment horizontal="center"/>
    </xf>
    <xf numFmtId="0" fontId="0" fillId="0" borderId="0" xfId="0" applyProtection="1"/>
    <xf numFmtId="0" fontId="55" fillId="2" borderId="0" xfId="0" applyFont="1" applyFill="1" applyBorder="1" applyAlignment="1" applyProtection="1">
      <alignment horizontal="center" vertical="center" wrapText="1"/>
    </xf>
    <xf numFmtId="0" fontId="55" fillId="2" borderId="0" xfId="0" applyFont="1" applyFill="1" applyBorder="1" applyAlignment="1" applyProtection="1">
      <alignment horizontal="left" vertical="center" wrapText="1"/>
    </xf>
    <xf numFmtId="0" fontId="34" fillId="2" borderId="0" xfId="0" applyFont="1" applyFill="1" applyBorder="1" applyAlignment="1" applyProtection="1">
      <alignment horizontal="center" vertical="center" wrapText="1"/>
    </xf>
    <xf numFmtId="4" fontId="56" fillId="2" borderId="0" xfId="0" applyNumberFormat="1" applyFont="1" applyFill="1" applyBorder="1" applyAlignment="1" applyProtection="1">
      <alignment horizontal="left" vertical="center" wrapText="1"/>
    </xf>
    <xf numFmtId="4" fontId="57" fillId="2" borderId="0" xfId="0" applyNumberFormat="1" applyFont="1" applyFill="1" applyBorder="1" applyAlignment="1" applyProtection="1">
      <alignment horizontal="left" vertical="center" wrapText="1"/>
    </xf>
    <xf numFmtId="4" fontId="60" fillId="2" borderId="0" xfId="1" applyNumberFormat="1" applyFont="1" applyFill="1" applyBorder="1" applyAlignment="1" applyProtection="1">
      <alignment horizontal="left" vertical="center" wrapText="1"/>
    </xf>
    <xf numFmtId="4" fontId="55" fillId="2" borderId="0" xfId="0" applyNumberFormat="1" applyFont="1" applyFill="1" applyBorder="1" applyAlignment="1" applyProtection="1">
      <alignment horizontal="left" vertical="center" wrapText="1"/>
    </xf>
    <xf numFmtId="0" fontId="70" fillId="35" borderId="16" xfId="5" applyFont="1" applyFill="1" applyBorder="1" applyAlignment="1" applyProtection="1">
      <alignment horizontal="center" vertical="center"/>
    </xf>
    <xf numFmtId="4" fontId="70" fillId="35" borderId="16" xfId="5" applyNumberFormat="1" applyFont="1" applyFill="1" applyBorder="1" applyAlignment="1" applyProtection="1">
      <alignment horizontal="center" vertical="center"/>
    </xf>
    <xf numFmtId="49" fontId="23" fillId="43" borderId="16" xfId="9" applyNumberFormat="1" applyFont="1" applyFill="1" applyBorder="1" applyAlignment="1" applyProtection="1">
      <alignment horizontal="center" vertical="center" wrapText="1"/>
    </xf>
    <xf numFmtId="0" fontId="23" fillId="43" borderId="16" xfId="9" applyFont="1" applyFill="1" applyBorder="1" applyAlignment="1" applyProtection="1">
      <alignment horizontal="center" vertical="center" wrapText="1"/>
    </xf>
    <xf numFmtId="2" fontId="23" fillId="43" borderId="16" xfId="9" applyNumberFormat="1" applyFont="1" applyFill="1" applyBorder="1" applyAlignment="1" applyProtection="1">
      <alignment horizontal="center" vertical="center" wrapText="1"/>
    </xf>
    <xf numFmtId="4" fontId="23" fillId="43" borderId="16" xfId="9" applyNumberFormat="1" applyFont="1" applyFill="1" applyBorder="1" applyAlignment="1" applyProtection="1">
      <alignment horizontal="center" vertical="center" wrapText="1"/>
    </xf>
    <xf numFmtId="0" fontId="65" fillId="39" borderId="16" xfId="0" applyFont="1" applyFill="1" applyBorder="1" applyAlignment="1" applyProtection="1">
      <alignment horizontal="center" vertical="center" wrapText="1"/>
    </xf>
    <xf numFmtId="4" fontId="58" fillId="2" borderId="20" xfId="0" applyNumberFormat="1" applyFont="1" applyFill="1" applyBorder="1" applyAlignment="1" applyProtection="1">
      <alignment horizontal="left" vertical="center" wrapText="1"/>
    </xf>
    <xf numFmtId="4" fontId="59" fillId="2" borderId="20" xfId="0" applyNumberFormat="1" applyFont="1" applyFill="1" applyBorder="1" applyAlignment="1" applyProtection="1">
      <alignment horizontal="left" vertical="center" wrapText="1"/>
    </xf>
    <xf numFmtId="4" fontId="29" fillId="2" borderId="20" xfId="0" applyNumberFormat="1" applyFont="1" applyFill="1" applyBorder="1" applyAlignment="1" applyProtection="1">
      <alignment horizontal="right" vertical="center" wrapText="1"/>
    </xf>
    <xf numFmtId="4" fontId="34" fillId="2" borderId="14" xfId="0" applyNumberFormat="1" applyFont="1" applyFill="1" applyBorder="1" applyAlignment="1" applyProtection="1">
      <alignment horizontal="right" vertical="center" wrapText="1"/>
    </xf>
    <xf numFmtId="0" fontId="29" fillId="0" borderId="14" xfId="0" applyNumberFormat="1" applyFont="1" applyBorder="1" applyAlignment="1" applyProtection="1">
      <alignment horizontal="center" vertical="center" wrapText="1"/>
    </xf>
    <xf numFmtId="4" fontId="58" fillId="0" borderId="16" xfId="0" applyNumberFormat="1" applyFont="1" applyBorder="1" applyAlignment="1" applyProtection="1">
      <alignment horizontal="right" vertical="center" wrapText="1"/>
    </xf>
    <xf numFmtId="4" fontId="34" fillId="2" borderId="16" xfId="0" applyNumberFormat="1" applyFont="1" applyFill="1" applyBorder="1" applyAlignment="1" applyProtection="1">
      <alignment horizontal="right" vertical="center" wrapText="1"/>
    </xf>
    <xf numFmtId="0" fontId="29" fillId="2" borderId="20" xfId="0" applyNumberFormat="1" applyFont="1" applyFill="1" applyBorder="1" applyAlignment="1" applyProtection="1">
      <alignment horizontal="center" vertical="center" wrapText="1"/>
    </xf>
    <xf numFmtId="4" fontId="58" fillId="2" borderId="20" xfId="0" applyNumberFormat="1" applyFont="1" applyFill="1" applyBorder="1" applyAlignment="1" applyProtection="1">
      <alignment horizontal="right" vertical="center" wrapText="1"/>
    </xf>
    <xf numFmtId="4" fontId="58" fillId="2" borderId="0" xfId="0" applyNumberFormat="1" applyFont="1" applyFill="1" applyBorder="1" applyAlignment="1" applyProtection="1">
      <alignment horizontal="left" vertical="center" wrapText="1"/>
    </xf>
    <xf numFmtId="4" fontId="59" fillId="2" borderId="0" xfId="0" applyNumberFormat="1" applyFont="1" applyFill="1" applyBorder="1" applyAlignment="1" applyProtection="1">
      <alignment horizontal="right" vertical="center" wrapText="1"/>
    </xf>
    <xf numFmtId="4" fontId="29" fillId="2" borderId="0" xfId="0" applyNumberFormat="1" applyFont="1" applyFill="1" applyBorder="1" applyAlignment="1" applyProtection="1">
      <alignment horizontal="right" vertical="center" wrapText="1"/>
    </xf>
    <xf numFmtId="4" fontId="34" fillId="2" borderId="26" xfId="0" applyNumberFormat="1" applyFont="1" applyFill="1" applyBorder="1" applyAlignment="1" applyProtection="1">
      <alignment horizontal="right" vertical="center" wrapText="1"/>
    </xf>
    <xf numFmtId="0" fontId="29" fillId="0" borderId="16" xfId="0" applyNumberFormat="1" applyFont="1" applyBorder="1" applyAlignment="1" applyProtection="1">
      <alignment horizontal="center" vertical="center" wrapText="1"/>
    </xf>
    <xf numFmtId="0" fontId="29" fillId="0" borderId="18" xfId="0" applyNumberFormat="1" applyFont="1" applyBorder="1" applyAlignment="1" applyProtection="1">
      <alignment vertical="center" wrapText="1"/>
    </xf>
    <xf numFmtId="4" fontId="58" fillId="0" borderId="20" xfId="0" applyNumberFormat="1" applyFont="1" applyBorder="1" applyAlignment="1" applyProtection="1">
      <alignment vertical="center" wrapText="1"/>
    </xf>
    <xf numFmtId="4" fontId="29" fillId="2" borderId="20" xfId="0" applyNumberFormat="1" applyFont="1" applyFill="1" applyBorder="1" applyAlignment="1" applyProtection="1">
      <alignment vertical="center" wrapText="1"/>
    </xf>
    <xf numFmtId="4" fontId="34" fillId="2" borderId="14" xfId="0" applyNumberFormat="1" applyFont="1" applyFill="1" applyBorder="1" applyAlignment="1" applyProtection="1">
      <alignment vertical="center" wrapText="1"/>
    </xf>
    <xf numFmtId="4" fontId="58" fillId="0" borderId="16" xfId="0" applyNumberFormat="1" applyFont="1" applyBorder="1" applyAlignment="1" applyProtection="1">
      <alignment vertical="center" wrapText="1"/>
    </xf>
    <xf numFmtId="4" fontId="34" fillId="2" borderId="16" xfId="0" applyNumberFormat="1" applyFont="1" applyFill="1" applyBorder="1" applyAlignment="1" applyProtection="1">
      <alignment vertical="center" wrapText="1"/>
    </xf>
    <xf numFmtId="0" fontId="29" fillId="0" borderId="18" xfId="0" applyNumberFormat="1" applyFont="1" applyBorder="1" applyAlignment="1" applyProtection="1">
      <alignment horizontal="center" vertical="center" wrapText="1"/>
    </xf>
    <xf numFmtId="0" fontId="29" fillId="0" borderId="20" xfId="0" applyNumberFormat="1" applyFont="1" applyBorder="1" applyAlignment="1" applyProtection="1">
      <alignment horizontal="center" vertical="center" wrapText="1"/>
    </xf>
    <xf numFmtId="4" fontId="58" fillId="0" borderId="20" xfId="0" applyNumberFormat="1" applyFont="1" applyBorder="1" applyAlignment="1" applyProtection="1">
      <alignment horizontal="right" vertical="center" wrapText="1"/>
    </xf>
    <xf numFmtId="4" fontId="58" fillId="2" borderId="16" xfId="0" applyNumberFormat="1" applyFont="1" applyFill="1" applyBorder="1" applyAlignment="1" applyProtection="1">
      <alignment horizontal="right" vertical="center" wrapText="1"/>
    </xf>
    <xf numFmtId="4" fontId="65" fillId="39" borderId="16" xfId="0" applyNumberFormat="1" applyFont="1" applyFill="1" applyBorder="1" applyAlignment="1" applyProtection="1">
      <alignment horizontal="right" vertical="center" wrapText="1"/>
    </xf>
    <xf numFmtId="0" fontId="34" fillId="40" borderId="16" xfId="0" applyFont="1" applyFill="1" applyBorder="1" applyAlignment="1" applyProtection="1">
      <alignment horizontal="center" vertical="center" wrapText="1"/>
    </xf>
    <xf numFmtId="4" fontId="58" fillId="2" borderId="23" xfId="0" applyNumberFormat="1" applyFont="1" applyFill="1" applyBorder="1" applyAlignment="1" applyProtection="1">
      <alignment horizontal="left" vertical="center" wrapText="1"/>
    </xf>
    <xf numFmtId="4" fontId="59" fillId="2" borderId="28" xfId="0" applyNumberFormat="1" applyFont="1" applyFill="1" applyBorder="1" applyAlignment="1" applyProtection="1">
      <alignment horizontal="right" vertical="center" wrapText="1"/>
    </xf>
    <xf numFmtId="4" fontId="29" fillId="2" borderId="28" xfId="0" applyNumberFormat="1" applyFont="1" applyFill="1" applyBorder="1" applyAlignment="1" applyProtection="1">
      <alignment horizontal="right" vertical="center" wrapText="1"/>
    </xf>
    <xf numFmtId="4" fontId="34" fillId="2" borderId="25" xfId="0" applyNumberFormat="1" applyFont="1" applyFill="1" applyBorder="1" applyAlignment="1" applyProtection="1">
      <alignment horizontal="right" vertical="center" wrapText="1"/>
    </xf>
    <xf numFmtId="4" fontId="58" fillId="2" borderId="24" xfId="0" applyNumberFormat="1" applyFont="1" applyFill="1" applyBorder="1" applyAlignment="1" applyProtection="1">
      <alignment horizontal="left" vertical="center" wrapText="1"/>
    </xf>
    <xf numFmtId="4" fontId="58" fillId="2" borderId="19" xfId="0" applyNumberFormat="1" applyFont="1" applyFill="1" applyBorder="1" applyAlignment="1" applyProtection="1">
      <alignment horizontal="left" vertical="center" wrapText="1"/>
    </xf>
    <xf numFmtId="4" fontId="59" fillId="2" borderId="3" xfId="0" applyNumberFormat="1" applyFont="1" applyFill="1" applyBorder="1" applyAlignment="1" applyProtection="1">
      <alignment horizontal="right" vertical="center" wrapText="1"/>
    </xf>
    <xf numFmtId="4" fontId="29" fillId="2" borderId="3" xfId="0" applyNumberFormat="1" applyFont="1" applyFill="1" applyBorder="1" applyAlignment="1" applyProtection="1">
      <alignment horizontal="right" vertical="center" wrapText="1"/>
    </xf>
    <xf numFmtId="4" fontId="34" fillId="2" borderId="27" xfId="0" applyNumberFormat="1" applyFont="1" applyFill="1" applyBorder="1" applyAlignment="1" applyProtection="1">
      <alignment horizontal="right" vertical="center" wrapText="1"/>
    </xf>
    <xf numFmtId="0" fontId="29" fillId="2" borderId="18" xfId="0" applyNumberFormat="1" applyFont="1" applyFill="1" applyBorder="1" applyAlignment="1" applyProtection="1">
      <alignment horizontal="center" vertical="center" wrapText="1"/>
    </xf>
    <xf numFmtId="4" fontId="58" fillId="0" borderId="21" xfId="0" applyNumberFormat="1" applyFont="1" applyBorder="1" applyAlignment="1" applyProtection="1">
      <alignment horizontal="right" vertical="center" wrapText="1"/>
    </xf>
    <xf numFmtId="4" fontId="5" fillId="2" borderId="25" xfId="0" applyNumberFormat="1" applyFont="1" applyFill="1" applyBorder="1" applyAlignment="1" applyProtection="1">
      <alignment horizontal="right" vertical="center" wrapText="1"/>
    </xf>
    <xf numFmtId="4" fontId="58" fillId="2" borderId="19" xfId="0" applyNumberFormat="1" applyFont="1" applyFill="1" applyBorder="1" applyAlignment="1" applyProtection="1">
      <alignment horizontal="center" vertical="center" wrapText="1"/>
    </xf>
    <xf numFmtId="4" fontId="58" fillId="0" borderId="17" xfId="0" applyNumberFormat="1" applyFont="1" applyBorder="1" applyAlignment="1" applyProtection="1">
      <alignment horizontal="right" vertical="center" wrapText="1"/>
    </xf>
    <xf numFmtId="0" fontId="29" fillId="0" borderId="21" xfId="0" applyNumberFormat="1" applyFont="1" applyBorder="1" applyAlignment="1" applyProtection="1">
      <alignment horizontal="center" vertical="center" wrapText="1"/>
    </xf>
    <xf numFmtId="4" fontId="58" fillId="2" borderId="28" xfId="0" applyNumberFormat="1" applyFont="1" applyFill="1" applyBorder="1" applyAlignment="1" applyProtection="1">
      <alignment horizontal="center" vertical="center" wrapText="1"/>
    </xf>
    <xf numFmtId="4" fontId="58" fillId="2" borderId="3" xfId="0" applyNumberFormat="1" applyFont="1" applyFill="1" applyBorder="1" applyAlignment="1" applyProtection="1">
      <alignment horizontal="left" vertical="center" wrapText="1"/>
    </xf>
    <xf numFmtId="0" fontId="29" fillId="0" borderId="14" xfId="0" applyNumberFormat="1" applyFont="1" applyBorder="1" applyAlignment="1" applyProtection="1">
      <alignment horizontal="center" wrapText="1"/>
    </xf>
    <xf numFmtId="4" fontId="58" fillId="2" borderId="16" xfId="0" applyNumberFormat="1" applyFont="1" applyFill="1" applyBorder="1" applyAlignment="1" applyProtection="1">
      <alignment horizontal="right" wrapText="1"/>
    </xf>
    <xf numFmtId="4" fontId="29" fillId="0" borderId="20" xfId="0" applyNumberFormat="1" applyFont="1" applyBorder="1" applyAlignment="1" applyProtection="1">
      <alignment horizontal="right" vertical="center" wrapText="1"/>
    </xf>
    <xf numFmtId="4" fontId="58" fillId="0" borderId="16" xfId="0" applyNumberFormat="1" applyFont="1" applyBorder="1" applyAlignment="1" applyProtection="1">
      <alignment horizontal="right" vertical="center"/>
    </xf>
    <xf numFmtId="0" fontId="0" fillId="0" borderId="0" xfId="0" applyBorder="1" applyProtection="1"/>
    <xf numFmtId="4" fontId="58" fillId="2" borderId="28" xfId="0" applyNumberFormat="1" applyFont="1" applyFill="1" applyBorder="1" applyAlignment="1" applyProtection="1">
      <alignment horizontal="left" vertical="center" wrapText="1"/>
    </xf>
    <xf numFmtId="4" fontId="5" fillId="2" borderId="26" xfId="0" applyNumberFormat="1" applyFont="1" applyFill="1" applyBorder="1" applyAlignment="1" applyProtection="1">
      <alignment horizontal="right" vertical="center" wrapText="1"/>
    </xf>
    <xf numFmtId="0" fontId="29" fillId="0" borderId="17" xfId="0" applyNumberFormat="1" applyFont="1" applyBorder="1" applyAlignment="1" applyProtection="1">
      <alignment horizontal="center" vertical="center" wrapText="1"/>
    </xf>
    <xf numFmtId="4" fontId="0" fillId="0" borderId="26" xfId="0" applyNumberFormat="1" applyBorder="1" applyAlignment="1" applyProtection="1">
      <alignment horizontal="right"/>
    </xf>
    <xf numFmtId="4" fontId="0" fillId="0" borderId="0" xfId="0" applyNumberFormat="1" applyBorder="1" applyAlignment="1" applyProtection="1">
      <alignment horizontal="right"/>
    </xf>
    <xf numFmtId="0" fontId="29" fillId="0" borderId="27" xfId="0" applyNumberFormat="1" applyFont="1" applyBorder="1" applyAlignment="1" applyProtection="1">
      <alignment horizontal="center" vertical="center" wrapText="1"/>
    </xf>
    <xf numFmtId="0" fontId="29" fillId="0" borderId="25" xfId="0" applyNumberFormat="1" applyFont="1" applyBorder="1" applyAlignment="1" applyProtection="1">
      <alignment horizontal="center" vertical="center" wrapText="1"/>
    </xf>
    <xf numFmtId="4" fontId="58" fillId="2" borderId="0" xfId="0" applyNumberFormat="1" applyFont="1" applyFill="1" applyBorder="1" applyAlignment="1" applyProtection="1">
      <alignment horizontal="center" vertical="center" wrapText="1"/>
    </xf>
    <xf numFmtId="4" fontId="58" fillId="0" borderId="22" xfId="0" applyNumberFormat="1" applyFont="1" applyBorder="1" applyAlignment="1" applyProtection="1">
      <alignment horizontal="right" vertical="center" wrapText="1"/>
    </xf>
    <xf numFmtId="4" fontId="58" fillId="2" borderId="23" xfId="0" applyNumberFormat="1" applyFont="1" applyFill="1" applyBorder="1" applyAlignment="1" applyProtection="1">
      <alignment horizontal="center" vertical="center" wrapText="1"/>
    </xf>
    <xf numFmtId="4" fontId="58" fillId="2" borderId="24" xfId="0" applyNumberFormat="1" applyFont="1" applyFill="1" applyBorder="1" applyAlignment="1" applyProtection="1">
      <alignment horizontal="center" vertical="center" wrapText="1"/>
    </xf>
    <xf numFmtId="0" fontId="29" fillId="2" borderId="24" xfId="0" applyNumberFormat="1" applyFont="1" applyFill="1" applyBorder="1" applyAlignment="1" applyProtection="1">
      <alignment horizontal="center" vertical="center" wrapText="1"/>
    </xf>
    <xf numFmtId="4" fontId="58" fillId="2" borderId="0" xfId="0" applyNumberFormat="1" applyFont="1" applyFill="1" applyBorder="1" applyAlignment="1" applyProtection="1">
      <alignment horizontal="right" vertical="center" wrapText="1"/>
    </xf>
    <xf numFmtId="0" fontId="29" fillId="2" borderId="19" xfId="0" applyNumberFormat="1" applyFont="1" applyFill="1" applyBorder="1" applyAlignment="1" applyProtection="1">
      <alignment horizontal="center" vertical="center" wrapText="1"/>
    </xf>
    <xf numFmtId="0" fontId="29" fillId="2" borderId="23" xfId="0" applyNumberFormat="1" applyFont="1" applyFill="1" applyBorder="1" applyAlignment="1" applyProtection="1">
      <alignment horizontal="center" vertical="center" wrapText="1"/>
    </xf>
    <xf numFmtId="4" fontId="58" fillId="2" borderId="3" xfId="0" applyNumberFormat="1" applyFont="1" applyFill="1" applyBorder="1" applyAlignment="1" applyProtection="1">
      <alignment horizontal="right" vertical="center" wrapText="1"/>
    </xf>
    <xf numFmtId="0" fontId="29" fillId="2" borderId="0" xfId="0" applyNumberFormat="1" applyFont="1" applyFill="1" applyBorder="1" applyAlignment="1" applyProtection="1">
      <alignment horizontal="center" vertical="center" wrapText="1"/>
    </xf>
    <xf numFmtId="0" fontId="29" fillId="2" borderId="3" xfId="0" applyNumberFormat="1" applyFont="1" applyFill="1" applyBorder="1" applyAlignment="1" applyProtection="1">
      <alignment horizontal="center" vertical="center" wrapText="1"/>
    </xf>
    <xf numFmtId="0" fontId="34" fillId="2" borderId="21" xfId="0" applyFont="1" applyFill="1" applyBorder="1" applyAlignment="1" applyProtection="1">
      <alignment horizontal="left" vertical="center" wrapText="1"/>
    </xf>
    <xf numFmtId="0" fontId="34" fillId="2" borderId="24" xfId="0" applyFont="1" applyFill="1" applyBorder="1" applyAlignment="1" applyProtection="1">
      <alignment horizontal="center" vertical="center" wrapText="1"/>
    </xf>
    <xf numFmtId="4" fontId="56" fillId="2" borderId="0" xfId="0" applyNumberFormat="1" applyFont="1" applyFill="1" applyBorder="1" applyAlignment="1" applyProtection="1">
      <alignment horizontal="right" vertical="center" wrapText="1"/>
    </xf>
    <xf numFmtId="4" fontId="29" fillId="2" borderId="0" xfId="1" applyNumberFormat="1" applyFont="1" applyFill="1" applyBorder="1" applyAlignment="1" applyProtection="1">
      <alignment horizontal="right" vertical="center" wrapText="1"/>
    </xf>
    <xf numFmtId="0" fontId="34" fillId="2" borderId="22" xfId="0" applyFont="1" applyFill="1" applyBorder="1" applyAlignment="1" applyProtection="1">
      <alignment horizontal="left" vertical="center" wrapText="1"/>
    </xf>
    <xf numFmtId="0" fontId="34" fillId="2" borderId="17" xfId="0" applyFont="1" applyFill="1" applyBorder="1" applyAlignment="1" applyProtection="1">
      <alignment horizontal="left" vertical="center" wrapText="1"/>
    </xf>
    <xf numFmtId="0" fontId="34" fillId="2" borderId="16" xfId="0" applyFont="1" applyFill="1" applyBorder="1" applyAlignment="1" applyProtection="1">
      <alignment horizontal="left" vertical="center" wrapText="1"/>
    </xf>
    <xf numFmtId="0" fontId="34" fillId="2" borderId="16" xfId="0" applyFont="1" applyFill="1" applyBorder="1" applyAlignment="1" applyProtection="1">
      <alignment horizontal="center" vertical="center" wrapText="1"/>
    </xf>
    <xf numFmtId="4" fontId="56" fillId="2" borderId="16" xfId="0" applyNumberFormat="1" applyFont="1" applyFill="1" applyBorder="1" applyAlignment="1" applyProtection="1">
      <alignment horizontal="right" vertical="center" wrapText="1"/>
    </xf>
    <xf numFmtId="0" fontId="29" fillId="0" borderId="22" xfId="0" applyNumberFormat="1" applyFont="1" applyBorder="1" applyAlignment="1" applyProtection="1">
      <alignment horizontal="center" vertical="center" wrapText="1"/>
    </xf>
    <xf numFmtId="0" fontId="0" fillId="2" borderId="24" xfId="0" applyNumberFormat="1" applyFont="1" applyFill="1" applyBorder="1" applyAlignment="1" applyProtection="1">
      <alignment horizontal="center" vertical="center" wrapText="1"/>
    </xf>
    <xf numFmtId="0" fontId="29" fillId="0" borderId="22" xfId="0" applyNumberFormat="1" applyFont="1" applyFill="1" applyBorder="1" applyAlignment="1" applyProtection="1">
      <alignment horizontal="center" wrapText="1"/>
    </xf>
    <xf numFmtId="4" fontId="58" fillId="0" borderId="22" xfId="0" applyNumberFormat="1" applyFont="1" applyFill="1" applyBorder="1" applyAlignment="1" applyProtection="1">
      <alignment horizontal="right" wrapText="1"/>
    </xf>
    <xf numFmtId="4" fontId="58" fillId="2" borderId="28" xfId="0" applyNumberFormat="1" applyFont="1" applyFill="1" applyBorder="1" applyAlignment="1" applyProtection="1">
      <alignment horizontal="right" vertical="center" wrapText="1"/>
    </xf>
    <xf numFmtId="0" fontId="29" fillId="40" borderId="20" xfId="0" applyNumberFormat="1" applyFont="1" applyFill="1" applyBorder="1" applyAlignment="1" applyProtection="1">
      <alignment vertical="center" wrapText="1"/>
    </xf>
    <xf numFmtId="4" fontId="29" fillId="40" borderId="20" xfId="0" applyNumberFormat="1" applyFont="1" applyFill="1" applyBorder="1" applyAlignment="1" applyProtection="1">
      <alignment vertical="center" wrapText="1"/>
    </xf>
    <xf numFmtId="4" fontId="29" fillId="40" borderId="16" xfId="0" applyNumberFormat="1" applyFont="1" applyFill="1" applyBorder="1" applyAlignment="1" applyProtection="1">
      <alignment vertical="center" wrapText="1"/>
    </xf>
    <xf numFmtId="0" fontId="34" fillId="2" borderId="0" xfId="0" applyFont="1" applyFill="1" applyBorder="1" applyAlignment="1" applyProtection="1">
      <alignment horizontal="left" vertical="center" wrapText="1"/>
    </xf>
    <xf numFmtId="4" fontId="34" fillId="2" borderId="1" xfId="0" applyNumberFormat="1" applyFont="1" applyFill="1" applyBorder="1" applyAlignment="1" applyProtection="1">
      <alignment horizontal="left" vertical="center" wrapText="1"/>
    </xf>
    <xf numFmtId="4" fontId="56" fillId="2" borderId="28" xfId="0" applyNumberFormat="1" applyFont="1" applyFill="1" applyBorder="1" applyAlignment="1" applyProtection="1">
      <alignment horizontal="left" vertical="center" wrapText="1"/>
    </xf>
    <xf numFmtId="4" fontId="57" fillId="2" borderId="28" xfId="0" applyNumberFormat="1" applyFont="1" applyFill="1" applyBorder="1" applyAlignment="1" applyProtection="1">
      <alignment horizontal="left" vertical="center" wrapText="1"/>
    </xf>
    <xf numFmtId="4" fontId="29" fillId="2" borderId="28" xfId="1" applyNumberFormat="1" applyFont="1" applyFill="1" applyBorder="1" applyAlignment="1" applyProtection="1">
      <alignment horizontal="right" vertical="center" wrapText="1"/>
    </xf>
    <xf numFmtId="4" fontId="57" fillId="2" borderId="0" xfId="0" applyNumberFormat="1" applyFont="1" applyFill="1" applyBorder="1" applyAlignment="1" applyProtection="1">
      <alignment horizontal="right" vertical="center" wrapText="1"/>
    </xf>
    <xf numFmtId="0" fontId="34" fillId="0" borderId="17" xfId="0" applyFont="1" applyFill="1" applyBorder="1" applyAlignment="1" applyProtection="1">
      <alignment horizontal="left" vertical="center" wrapText="1"/>
    </xf>
    <xf numFmtId="4" fontId="56" fillId="2" borderId="3" xfId="0" applyNumberFormat="1" applyFont="1" applyFill="1" applyBorder="1" applyAlignment="1" applyProtection="1">
      <alignment horizontal="left" vertical="center" wrapText="1"/>
    </xf>
    <xf numFmtId="4" fontId="57" fillId="2" borderId="3" xfId="0" applyNumberFormat="1" applyFont="1" applyFill="1" applyBorder="1" applyAlignment="1" applyProtection="1">
      <alignment horizontal="right" vertical="center" wrapText="1"/>
    </xf>
    <xf numFmtId="4" fontId="29" fillId="2" borderId="3" xfId="1" applyNumberFormat="1" applyFont="1" applyFill="1" applyBorder="1" applyAlignment="1" applyProtection="1">
      <alignment horizontal="right" vertical="center" wrapText="1"/>
    </xf>
    <xf numFmtId="0" fontId="34" fillId="0" borderId="21" xfId="0" applyFont="1" applyFill="1" applyBorder="1" applyAlignment="1" applyProtection="1">
      <alignment horizontal="left" vertical="center" wrapText="1"/>
    </xf>
    <xf numFmtId="167" fontId="34" fillId="2" borderId="16" xfId="0" applyNumberFormat="1" applyFont="1" applyFill="1" applyBorder="1" applyAlignment="1" applyProtection="1">
      <alignment horizontal="right" vertical="center" wrapText="1"/>
    </xf>
    <xf numFmtId="167" fontId="34" fillId="2" borderId="25" xfId="0" applyNumberFormat="1" applyFont="1" applyFill="1" applyBorder="1" applyAlignment="1" applyProtection="1">
      <alignment horizontal="right" vertical="center" wrapText="1"/>
    </xf>
    <xf numFmtId="0" fontId="34" fillId="0" borderId="22" xfId="0" applyFont="1" applyFill="1" applyBorder="1" applyAlignment="1" applyProtection="1">
      <alignment horizontal="left" vertical="center" wrapText="1"/>
    </xf>
    <xf numFmtId="167" fontId="34" fillId="2" borderId="26" xfId="0" applyNumberFormat="1" applyFont="1" applyFill="1" applyBorder="1" applyAlignment="1" applyProtection="1">
      <alignment horizontal="right" vertical="center" wrapText="1"/>
    </xf>
    <xf numFmtId="167" fontId="34" fillId="2" borderId="27" xfId="0" applyNumberFormat="1" applyFont="1" applyFill="1" applyBorder="1" applyAlignment="1" applyProtection="1">
      <alignment horizontal="right" vertical="center" wrapText="1"/>
    </xf>
    <xf numFmtId="0" fontId="34" fillId="0" borderId="16" xfId="0" applyFont="1" applyFill="1" applyBorder="1" applyAlignment="1" applyProtection="1">
      <alignment horizontal="left" vertical="center" wrapText="1"/>
    </xf>
    <xf numFmtId="4" fontId="34" fillId="2" borderId="2" xfId="0" applyNumberFormat="1" applyFont="1" applyFill="1" applyBorder="1" applyAlignment="1" applyProtection="1">
      <alignment horizontal="left" vertical="center" wrapText="1"/>
    </xf>
    <xf numFmtId="0" fontId="34" fillId="2" borderId="24" xfId="0" applyFont="1" applyFill="1" applyBorder="1" applyAlignment="1" applyProtection="1">
      <alignment horizontal="left" vertical="center" wrapText="1"/>
    </xf>
    <xf numFmtId="0" fontId="62" fillId="2" borderId="22" xfId="0" applyFont="1" applyFill="1" applyBorder="1" applyAlignment="1" applyProtection="1">
      <alignment horizontal="left" vertical="center" wrapText="1"/>
    </xf>
    <xf numFmtId="4" fontId="56" fillId="2" borderId="19" xfId="0" applyNumberFormat="1" applyFont="1" applyFill="1" applyBorder="1" applyAlignment="1" applyProtection="1">
      <alignment horizontal="left" vertical="center" wrapText="1"/>
    </xf>
    <xf numFmtId="4" fontId="57" fillId="2" borderId="3" xfId="0" applyNumberFormat="1" applyFont="1" applyFill="1" applyBorder="1" applyAlignment="1" applyProtection="1">
      <alignment horizontal="left" vertical="center" wrapText="1"/>
    </xf>
    <xf numFmtId="0" fontId="34" fillId="2" borderId="27" xfId="0" applyFont="1" applyFill="1" applyBorder="1" applyAlignment="1" applyProtection="1">
      <alignment horizontal="center" vertical="center" wrapText="1"/>
    </xf>
    <xf numFmtId="4" fontId="56" fillId="2" borderId="17" xfId="0" applyNumberFormat="1" applyFont="1" applyFill="1" applyBorder="1" applyAlignment="1" applyProtection="1">
      <alignment horizontal="right" vertical="center" wrapText="1"/>
    </xf>
    <xf numFmtId="0" fontId="34" fillId="2" borderId="20" xfId="0" applyFont="1" applyFill="1" applyBorder="1" applyAlignment="1" applyProtection="1">
      <alignment horizontal="center" vertical="center" wrapText="1"/>
    </xf>
    <xf numFmtId="4" fontId="56" fillId="2" borderId="20" xfId="0" applyNumberFormat="1" applyFont="1" applyFill="1" applyBorder="1" applyAlignment="1" applyProtection="1">
      <alignment horizontal="right" vertical="center" wrapText="1"/>
    </xf>
    <xf numFmtId="4" fontId="29" fillId="2" borderId="20" xfId="1" applyNumberFormat="1" applyFont="1" applyFill="1" applyBorder="1" applyAlignment="1" applyProtection="1">
      <alignment horizontal="right" vertical="center" wrapText="1"/>
    </xf>
    <xf numFmtId="0" fontId="34" fillId="2" borderId="14" xfId="0" applyFont="1" applyFill="1" applyBorder="1" applyAlignment="1" applyProtection="1">
      <alignment horizontal="center" vertical="center" wrapText="1"/>
    </xf>
    <xf numFmtId="0" fontId="34" fillId="2" borderId="23" xfId="0" applyFont="1" applyFill="1" applyBorder="1" applyAlignment="1" applyProtection="1">
      <alignment horizontal="center" vertical="center" wrapText="1"/>
    </xf>
    <xf numFmtId="4" fontId="56" fillId="2" borderId="28" xfId="0" applyNumberFormat="1" applyFont="1" applyFill="1" applyBorder="1" applyAlignment="1" applyProtection="1">
      <alignment horizontal="right" vertical="center" wrapText="1"/>
    </xf>
    <xf numFmtId="0" fontId="34" fillId="2" borderId="19" xfId="0" applyFont="1" applyFill="1" applyBorder="1" applyAlignment="1" applyProtection="1">
      <alignment horizontal="center" vertical="center" wrapText="1"/>
    </xf>
    <xf numFmtId="4" fontId="56" fillId="2" borderId="3" xfId="0" applyNumberFormat="1" applyFont="1" applyFill="1" applyBorder="1" applyAlignment="1" applyProtection="1">
      <alignment horizontal="right" vertical="center" wrapText="1"/>
    </xf>
    <xf numFmtId="4" fontId="56" fillId="2" borderId="0" xfId="0" applyNumberFormat="1" applyFont="1" applyFill="1" applyBorder="1" applyAlignment="1" applyProtection="1">
      <alignment horizontal="center" vertical="center" wrapText="1"/>
    </xf>
    <xf numFmtId="0" fontId="34" fillId="2" borderId="21" xfId="0" applyFont="1" applyFill="1" applyBorder="1" applyAlignment="1" applyProtection="1">
      <alignment horizontal="center" vertical="center" wrapText="1"/>
    </xf>
    <xf numFmtId="0" fontId="34" fillId="0" borderId="16" xfId="0" applyFont="1" applyFill="1" applyBorder="1" applyAlignment="1" applyProtection="1">
      <alignment horizontal="center" vertical="center" wrapText="1"/>
    </xf>
    <xf numFmtId="4" fontId="56" fillId="0" borderId="16" xfId="0" applyNumberFormat="1" applyFont="1" applyFill="1" applyBorder="1" applyAlignment="1" applyProtection="1">
      <alignment horizontal="right" vertical="center" wrapText="1"/>
    </xf>
    <xf numFmtId="4" fontId="56" fillId="2" borderId="23" xfId="0" applyNumberFormat="1" applyFont="1" applyFill="1" applyBorder="1" applyAlignment="1" applyProtection="1">
      <alignment horizontal="left" vertical="center" wrapText="1"/>
    </xf>
    <xf numFmtId="4" fontId="56" fillId="2" borderId="24" xfId="0" applyNumberFormat="1" applyFont="1" applyFill="1" applyBorder="1" applyAlignment="1" applyProtection="1">
      <alignment horizontal="left" vertical="center" wrapText="1"/>
    </xf>
    <xf numFmtId="4" fontId="29" fillId="0" borderId="28" xfId="0" applyNumberFormat="1" applyFont="1" applyBorder="1" applyAlignment="1" applyProtection="1">
      <alignment horizontal="right" vertical="center" wrapText="1"/>
    </xf>
    <xf numFmtId="4" fontId="29" fillId="0" borderId="0" xfId="0" applyNumberFormat="1" applyFont="1" applyBorder="1" applyAlignment="1" applyProtection="1">
      <alignment horizontal="right" vertical="center" wrapText="1"/>
    </xf>
    <xf numFmtId="4" fontId="29" fillId="0" borderId="3" xfId="0" applyNumberFormat="1" applyFont="1" applyBorder="1" applyAlignment="1" applyProtection="1">
      <alignment horizontal="right" vertical="center" wrapText="1"/>
    </xf>
    <xf numFmtId="0" fontId="34" fillId="2" borderId="28" xfId="0" applyFont="1" applyFill="1" applyBorder="1" applyAlignment="1" applyProtection="1">
      <alignment horizontal="center" vertical="center" wrapText="1"/>
    </xf>
    <xf numFmtId="0" fontId="34" fillId="2" borderId="3" xfId="0" applyFont="1" applyFill="1" applyBorder="1" applyAlignment="1" applyProtection="1">
      <alignment horizontal="center" vertical="center" wrapText="1"/>
    </xf>
    <xf numFmtId="4" fontId="34" fillId="2" borderId="3" xfId="0" applyNumberFormat="1" applyFont="1" applyFill="1" applyBorder="1" applyAlignment="1" applyProtection="1">
      <alignment horizontal="right" vertical="center" wrapText="1"/>
    </xf>
    <xf numFmtId="0" fontId="34" fillId="2" borderId="17" xfId="0" applyFont="1" applyFill="1" applyBorder="1" applyAlignment="1" applyProtection="1">
      <alignment horizontal="center" vertical="center" wrapText="1"/>
    </xf>
    <xf numFmtId="4" fontId="56" fillId="2" borderId="21" xfId="0" applyNumberFormat="1" applyFont="1" applyFill="1" applyBorder="1" applyAlignment="1" applyProtection="1">
      <alignment horizontal="right" vertical="center" wrapText="1"/>
    </xf>
    <xf numFmtId="0" fontId="34" fillId="2" borderId="23" xfId="0" applyFont="1" applyFill="1" applyBorder="1" applyAlignment="1" applyProtection="1">
      <alignment horizontal="left" vertical="center" wrapText="1"/>
    </xf>
    <xf numFmtId="0" fontId="34" fillId="2" borderId="19" xfId="0" applyFont="1" applyFill="1" applyBorder="1" applyAlignment="1" applyProtection="1">
      <alignment horizontal="left" vertical="center" wrapText="1"/>
    </xf>
    <xf numFmtId="4" fontId="29" fillId="2" borderId="28" xfId="1" applyNumberFormat="1" applyFont="1" applyFill="1" applyBorder="1" applyAlignment="1" applyProtection="1">
      <alignment horizontal="left" vertical="center" wrapText="1"/>
    </xf>
    <xf numFmtId="4" fontId="34" fillId="2" borderId="25" xfId="0" applyNumberFormat="1" applyFont="1" applyFill="1" applyBorder="1" applyAlignment="1" applyProtection="1">
      <alignment horizontal="left" vertical="center" wrapText="1"/>
    </xf>
    <xf numFmtId="4" fontId="29" fillId="2" borderId="0" xfId="1" applyNumberFormat="1" applyFont="1" applyFill="1" applyBorder="1" applyAlignment="1" applyProtection="1">
      <alignment horizontal="left" vertical="center" wrapText="1"/>
    </xf>
    <xf numFmtId="4" fontId="34" fillId="2" borderId="26" xfId="0" applyNumberFormat="1" applyFont="1" applyFill="1" applyBorder="1" applyAlignment="1" applyProtection="1">
      <alignment horizontal="left" vertical="center" wrapText="1"/>
    </xf>
    <xf numFmtId="4" fontId="29" fillId="2" borderId="3" xfId="1" applyNumberFormat="1" applyFont="1" applyFill="1" applyBorder="1" applyAlignment="1" applyProtection="1">
      <alignment horizontal="left" vertical="center" wrapText="1"/>
    </xf>
    <xf numFmtId="4" fontId="34" fillId="2" borderId="27" xfId="0" applyNumberFormat="1" applyFont="1" applyFill="1" applyBorder="1" applyAlignment="1" applyProtection="1">
      <alignment horizontal="left" vertical="center" wrapText="1"/>
    </xf>
    <xf numFmtId="4" fontId="34" fillId="2" borderId="0" xfId="0" applyNumberFormat="1" applyFont="1" applyFill="1" applyBorder="1" applyAlignment="1" applyProtection="1">
      <alignment horizontal="left" vertical="center" wrapText="1"/>
    </xf>
    <xf numFmtId="4" fontId="56" fillId="40" borderId="20" xfId="0" applyNumberFormat="1" applyFont="1" applyFill="1" applyBorder="1" applyAlignment="1" applyProtection="1">
      <alignment horizontal="left" vertical="center" wrapText="1"/>
    </xf>
    <xf numFmtId="4" fontId="57" fillId="40" borderId="20" xfId="0" applyNumberFormat="1" applyFont="1" applyFill="1" applyBorder="1" applyAlignment="1" applyProtection="1">
      <alignment horizontal="left" vertical="center" wrapText="1"/>
    </xf>
    <xf numFmtId="4" fontId="60" fillId="40" borderId="20" xfId="1" applyNumberFormat="1" applyFont="1" applyFill="1" applyBorder="1" applyAlignment="1" applyProtection="1">
      <alignment horizontal="left" vertical="center" wrapText="1"/>
    </xf>
    <xf numFmtId="4" fontId="34" fillId="40" borderId="14" xfId="0" applyNumberFormat="1" applyFont="1" applyFill="1" applyBorder="1" applyAlignment="1" applyProtection="1">
      <alignment horizontal="left" vertical="center" wrapText="1"/>
    </xf>
    <xf numFmtId="0" fontId="34" fillId="2" borderId="18" xfId="0" applyFont="1" applyFill="1" applyBorder="1" applyAlignment="1" applyProtection="1">
      <alignment vertical="center" wrapText="1"/>
    </xf>
    <xf numFmtId="0" fontId="34" fillId="2" borderId="20" xfId="0" applyFont="1" applyFill="1" applyBorder="1" applyAlignment="1" applyProtection="1">
      <alignment vertical="center" wrapText="1"/>
    </xf>
    <xf numFmtId="0" fontId="34" fillId="2" borderId="28" xfId="0" applyFont="1" applyFill="1" applyBorder="1" applyAlignment="1" applyProtection="1">
      <alignment vertical="center" wrapText="1"/>
    </xf>
    <xf numFmtId="4" fontId="34" fillId="2" borderId="28" xfId="0" applyNumberFormat="1" applyFont="1" applyFill="1" applyBorder="1" applyAlignment="1" applyProtection="1">
      <alignment vertical="center" wrapText="1"/>
    </xf>
    <xf numFmtId="4" fontId="34" fillId="2" borderId="25" xfId="0" applyNumberFormat="1" applyFont="1" applyFill="1" applyBorder="1" applyAlignment="1" applyProtection="1">
      <alignment vertical="center" wrapText="1"/>
    </xf>
    <xf numFmtId="0" fontId="62" fillId="2" borderId="24" xfId="0" applyFont="1" applyFill="1" applyBorder="1" applyAlignment="1" applyProtection="1">
      <alignment horizontal="left" vertical="center" wrapText="1"/>
    </xf>
    <xf numFmtId="0" fontId="65" fillId="2" borderId="24" xfId="0" applyFont="1" applyFill="1" applyBorder="1" applyAlignment="1" applyProtection="1">
      <alignment horizontal="left" vertical="center" wrapText="1"/>
    </xf>
    <xf numFmtId="0" fontId="34" fillId="2" borderId="22" xfId="0" applyFont="1" applyFill="1" applyBorder="1" applyAlignment="1" applyProtection="1">
      <alignment horizontal="center" vertical="center" wrapText="1"/>
    </xf>
    <xf numFmtId="4" fontId="56" fillId="2" borderId="22" xfId="0" applyNumberFormat="1" applyFont="1" applyFill="1" applyBorder="1" applyAlignment="1" applyProtection="1">
      <alignment horizontal="right" vertical="center" wrapText="1"/>
    </xf>
    <xf numFmtId="4" fontId="56" fillId="2" borderId="22" xfId="0" applyNumberFormat="1" applyFont="1" applyFill="1" applyBorder="1" applyAlignment="1" applyProtection="1">
      <alignment vertical="center" wrapText="1"/>
    </xf>
    <xf numFmtId="4" fontId="57" fillId="2" borderId="28" xfId="0" applyNumberFormat="1" applyFont="1" applyFill="1" applyBorder="1" applyAlignment="1" applyProtection="1">
      <alignment horizontal="right" vertical="center" wrapText="1"/>
    </xf>
    <xf numFmtId="0" fontId="34" fillId="2" borderId="3" xfId="0" applyFont="1" applyFill="1" applyBorder="1" applyAlignment="1" applyProtection="1">
      <alignment horizontal="left" vertical="center" wrapText="1"/>
    </xf>
    <xf numFmtId="4" fontId="60" fillId="0" borderId="0" xfId="0" applyNumberFormat="1" applyFont="1" applyBorder="1" applyAlignment="1" applyProtection="1">
      <alignment horizontal="left" vertical="center" wrapText="1"/>
    </xf>
    <xf numFmtId="0" fontId="34" fillId="2" borderId="25" xfId="0" applyFont="1" applyFill="1" applyBorder="1" applyAlignment="1" applyProtection="1">
      <alignment horizontal="center" vertical="center" wrapText="1"/>
    </xf>
    <xf numFmtId="0" fontId="34" fillId="2" borderId="22" xfId="0" applyFont="1" applyFill="1" applyBorder="1" applyAlignment="1" applyProtection="1">
      <alignment horizontal="center" wrapText="1"/>
    </xf>
    <xf numFmtId="4" fontId="56" fillId="2" borderId="22" xfId="0" applyNumberFormat="1" applyFont="1" applyFill="1" applyBorder="1" applyAlignment="1" applyProtection="1">
      <alignment horizontal="right" wrapText="1"/>
    </xf>
    <xf numFmtId="167" fontId="34" fillId="2" borderId="21" xfId="0" applyNumberFormat="1" applyFont="1" applyFill="1" applyBorder="1" applyAlignment="1" applyProtection="1">
      <alignment horizontal="right" vertical="center" wrapText="1"/>
    </xf>
    <xf numFmtId="4" fontId="29" fillId="2" borderId="28" xfId="0" applyNumberFormat="1" applyFont="1" applyFill="1" applyBorder="1" applyAlignment="1" applyProtection="1">
      <alignment horizontal="left" vertical="center" wrapText="1"/>
    </xf>
    <xf numFmtId="4" fontId="29" fillId="2" borderId="0" xfId="0" applyNumberFormat="1" applyFont="1" applyFill="1" applyBorder="1" applyAlignment="1" applyProtection="1">
      <alignment horizontal="left" vertical="center" wrapText="1"/>
    </xf>
    <xf numFmtId="4" fontId="29" fillId="2" borderId="3" xfId="0" applyNumberFormat="1" applyFont="1" applyFill="1" applyBorder="1" applyAlignment="1" applyProtection="1">
      <alignment horizontal="left" vertical="center" wrapText="1"/>
    </xf>
    <xf numFmtId="0" fontId="34" fillId="2" borderId="28" xfId="0" applyFont="1" applyFill="1" applyBorder="1" applyAlignment="1" applyProtection="1">
      <alignment horizontal="left" vertical="center" wrapText="1"/>
    </xf>
    <xf numFmtId="4" fontId="56" fillId="0" borderId="17" xfId="0" applyNumberFormat="1" applyFont="1" applyFill="1" applyBorder="1" applyAlignment="1" applyProtection="1">
      <alignment horizontal="right" vertical="center" wrapText="1"/>
    </xf>
    <xf numFmtId="4" fontId="63" fillId="2" borderId="28" xfId="0" applyNumberFormat="1" applyFont="1" applyFill="1" applyBorder="1" applyAlignment="1" applyProtection="1">
      <alignment horizontal="right" vertical="center" wrapText="1"/>
    </xf>
    <xf numFmtId="4" fontId="63" fillId="2" borderId="0" xfId="0" applyNumberFormat="1" applyFont="1" applyFill="1" applyBorder="1" applyAlignment="1" applyProtection="1">
      <alignment horizontal="right" vertical="center" wrapText="1"/>
    </xf>
    <xf numFmtId="4" fontId="63" fillId="2" borderId="16" xfId="0" applyNumberFormat="1" applyFont="1" applyFill="1" applyBorder="1" applyAlignment="1" applyProtection="1">
      <alignment horizontal="right" vertical="center" wrapText="1"/>
    </xf>
    <xf numFmtId="4" fontId="63" fillId="2" borderId="3" xfId="0" applyNumberFormat="1" applyFont="1" applyFill="1" applyBorder="1" applyAlignment="1" applyProtection="1">
      <alignment horizontal="right" vertical="center" wrapText="1"/>
    </xf>
    <xf numFmtId="4" fontId="63" fillId="2" borderId="22" xfId="0" applyNumberFormat="1" applyFont="1" applyFill="1" applyBorder="1" applyAlignment="1" applyProtection="1">
      <alignment horizontal="right" vertical="center" wrapText="1"/>
    </xf>
    <xf numFmtId="44" fontId="29" fillId="0" borderId="28" xfId="0" applyNumberFormat="1" applyFont="1" applyFill="1" applyBorder="1" applyAlignment="1" applyProtection="1">
      <alignment horizontal="right" vertical="center" wrapText="1"/>
    </xf>
    <xf numFmtId="44" fontId="34" fillId="2" borderId="25" xfId="0" applyNumberFormat="1" applyFont="1" applyFill="1" applyBorder="1" applyAlignment="1" applyProtection="1">
      <alignment horizontal="right" vertical="center" wrapText="1"/>
    </xf>
    <xf numFmtId="44" fontId="29" fillId="0" borderId="0" xfId="0" applyNumberFormat="1" applyFont="1" applyFill="1" applyBorder="1" applyAlignment="1" applyProtection="1">
      <alignment horizontal="right" vertical="center" wrapText="1"/>
    </xf>
    <xf numFmtId="44" fontId="34" fillId="2" borderId="26" xfId="0" applyNumberFormat="1" applyFont="1" applyFill="1" applyBorder="1" applyAlignment="1" applyProtection="1">
      <alignment horizontal="right" vertical="center" wrapText="1"/>
    </xf>
    <xf numFmtId="4" fontId="63" fillId="2" borderId="17" xfId="0" applyNumberFormat="1" applyFont="1" applyFill="1" applyBorder="1" applyAlignment="1" applyProtection="1">
      <alignment horizontal="right" vertical="center" wrapText="1"/>
    </xf>
    <xf numFmtId="0" fontId="65" fillId="38" borderId="16" xfId="0" applyFont="1" applyFill="1" applyBorder="1" applyAlignment="1" applyProtection="1">
      <alignment horizontal="center" vertical="center" wrapText="1"/>
    </xf>
    <xf numFmtId="4" fontId="65" fillId="38" borderId="16" xfId="0" applyNumberFormat="1" applyFont="1" applyFill="1" applyBorder="1" applyAlignment="1" applyProtection="1">
      <alignment horizontal="right" vertical="center" wrapText="1"/>
    </xf>
    <xf numFmtId="17" fontId="34" fillId="0" borderId="16" xfId="0" applyNumberFormat="1" applyFont="1" applyFill="1" applyBorder="1" applyAlignment="1" applyProtection="1">
      <alignment horizontal="left" vertical="center" wrapText="1"/>
    </xf>
    <xf numFmtId="17" fontId="34" fillId="2" borderId="16" xfId="0" applyNumberFormat="1" applyFont="1" applyFill="1" applyBorder="1" applyAlignment="1" applyProtection="1">
      <alignment horizontal="left" vertical="center" wrapText="1"/>
    </xf>
    <xf numFmtId="17" fontId="34" fillId="2" borderId="21" xfId="0" applyNumberFormat="1" applyFont="1" applyFill="1" applyBorder="1" applyAlignment="1" applyProtection="1">
      <alignment horizontal="left" vertical="center" wrapText="1"/>
    </xf>
    <xf numFmtId="17" fontId="34" fillId="2" borderId="22" xfId="0" applyNumberFormat="1" applyFont="1" applyFill="1" applyBorder="1" applyAlignment="1" applyProtection="1">
      <alignment horizontal="left" vertical="center" wrapText="1"/>
    </xf>
    <xf numFmtId="17" fontId="34" fillId="2" borderId="17" xfId="0" applyNumberFormat="1" applyFont="1" applyFill="1" applyBorder="1" applyAlignment="1" applyProtection="1">
      <alignment horizontal="left" vertical="center" wrapText="1"/>
    </xf>
    <xf numFmtId="0" fontId="34" fillId="2" borderId="16" xfId="0" applyFont="1" applyFill="1" applyBorder="1" applyAlignment="1" applyProtection="1">
      <alignment horizontal="center" wrapText="1"/>
    </xf>
    <xf numFmtId="4" fontId="56" fillId="2" borderId="16" xfId="0" applyNumberFormat="1" applyFont="1" applyFill="1" applyBorder="1" applyAlignment="1" applyProtection="1">
      <alignment horizontal="right" wrapText="1"/>
    </xf>
    <xf numFmtId="0" fontId="62" fillId="0" borderId="22" xfId="0" applyFont="1" applyFill="1" applyBorder="1" applyAlignment="1" applyProtection="1">
      <alignment horizontal="left" vertical="center" wrapText="1"/>
    </xf>
    <xf numFmtId="0" fontId="34" fillId="2" borderId="23" xfId="0" applyFont="1" applyFill="1" applyBorder="1" applyAlignment="1" applyProtection="1">
      <alignment horizontal="right" vertical="center" wrapText="1"/>
    </xf>
    <xf numFmtId="0" fontId="34" fillId="2" borderId="24" xfId="0" applyFont="1" applyFill="1" applyBorder="1" applyAlignment="1" applyProtection="1">
      <alignment horizontal="right" vertical="center" wrapText="1"/>
    </xf>
    <xf numFmtId="0" fontId="34" fillId="2" borderId="19" xfId="0" applyFont="1" applyFill="1" applyBorder="1" applyAlignment="1" applyProtection="1">
      <alignment horizontal="right" vertical="center" wrapText="1"/>
    </xf>
    <xf numFmtId="0" fontId="34" fillId="2" borderId="22" xfId="0" applyFont="1" applyFill="1" applyBorder="1" applyAlignment="1" applyProtection="1">
      <alignment horizontal="right" vertical="center" wrapText="1"/>
    </xf>
    <xf numFmtId="0" fontId="94" fillId="0" borderId="22" xfId="0" applyFont="1" applyFill="1" applyBorder="1" applyAlignment="1" applyProtection="1">
      <alignment horizontal="left" vertical="center" wrapText="1"/>
    </xf>
    <xf numFmtId="0" fontId="34" fillId="0" borderId="23" xfId="0" applyFont="1" applyFill="1" applyBorder="1" applyAlignment="1" applyProtection="1">
      <alignment horizontal="center" vertical="center" wrapText="1"/>
    </xf>
    <xf numFmtId="4" fontId="56" fillId="0" borderId="28" xfId="0" applyNumberFormat="1" applyFont="1" applyFill="1" applyBorder="1" applyAlignment="1" applyProtection="1">
      <alignment horizontal="right" vertical="center" wrapText="1"/>
    </xf>
    <xf numFmtId="4" fontId="29" fillId="0" borderId="28" xfId="0" applyNumberFormat="1" applyFont="1" applyFill="1" applyBorder="1" applyAlignment="1" applyProtection="1">
      <alignment horizontal="right" vertical="center" wrapText="1"/>
    </xf>
    <xf numFmtId="4" fontId="34" fillId="0" borderId="25" xfId="0" applyNumberFormat="1" applyFont="1" applyFill="1" applyBorder="1" applyAlignment="1" applyProtection="1">
      <alignment horizontal="right" vertical="center" wrapText="1"/>
    </xf>
    <xf numFmtId="0" fontId="34" fillId="0" borderId="24" xfId="0" applyFont="1" applyFill="1" applyBorder="1" applyAlignment="1" applyProtection="1">
      <alignment horizontal="center" vertical="center" wrapText="1"/>
    </xf>
    <xf numFmtId="4" fontId="56" fillId="0" borderId="0" xfId="0" applyNumberFormat="1" applyFont="1" applyFill="1" applyBorder="1" applyAlignment="1" applyProtection="1">
      <alignment horizontal="right" vertical="center" wrapText="1"/>
    </xf>
    <xf numFmtId="4" fontId="29" fillId="0" borderId="0" xfId="0" applyNumberFormat="1" applyFont="1" applyFill="1" applyBorder="1" applyAlignment="1" applyProtection="1">
      <alignment horizontal="right" vertical="center" wrapText="1"/>
    </xf>
    <xf numFmtId="4" fontId="34" fillId="0" borderId="26" xfId="0" applyNumberFormat="1" applyFont="1" applyFill="1" applyBorder="1" applyAlignment="1" applyProtection="1">
      <alignment horizontal="right" vertical="center" wrapText="1"/>
    </xf>
    <xf numFmtId="0" fontId="34" fillId="0" borderId="19" xfId="0" applyFont="1" applyFill="1" applyBorder="1" applyAlignment="1" applyProtection="1">
      <alignment horizontal="center" vertical="center" wrapText="1"/>
    </xf>
    <xf numFmtId="4" fontId="56" fillId="0" borderId="3" xfId="0" applyNumberFormat="1" applyFont="1" applyFill="1" applyBorder="1" applyAlignment="1" applyProtection="1">
      <alignment horizontal="right" vertical="center" wrapText="1"/>
    </xf>
    <xf numFmtId="4" fontId="29" fillId="0" borderId="3" xfId="1" applyNumberFormat="1" applyFont="1" applyFill="1" applyBorder="1" applyAlignment="1" applyProtection="1">
      <alignment horizontal="right" vertical="center" wrapText="1"/>
    </xf>
    <xf numFmtId="4" fontId="34" fillId="0" borderId="27" xfId="0" applyNumberFormat="1" applyFont="1" applyFill="1" applyBorder="1" applyAlignment="1" applyProtection="1">
      <alignment horizontal="right" vertical="center" wrapText="1"/>
    </xf>
    <xf numFmtId="0" fontId="34" fillId="0" borderId="17" xfId="0" applyFont="1" applyFill="1" applyBorder="1" applyAlignment="1" applyProtection="1">
      <alignment horizontal="center" vertical="center" wrapText="1"/>
    </xf>
    <xf numFmtId="4" fontId="56" fillId="0" borderId="23" xfId="0" applyNumberFormat="1" applyFont="1" applyFill="1" applyBorder="1" applyAlignment="1" applyProtection="1">
      <alignment horizontal="left" vertical="center" wrapText="1"/>
    </xf>
    <xf numFmtId="4" fontId="57" fillId="0" borderId="28" xfId="0" applyNumberFormat="1" applyFont="1" applyFill="1" applyBorder="1" applyAlignment="1" applyProtection="1">
      <alignment horizontal="right" vertical="center" wrapText="1"/>
    </xf>
    <xf numFmtId="4" fontId="29" fillId="0" borderId="28" xfId="1" applyNumberFormat="1" applyFont="1" applyFill="1" applyBorder="1" applyAlignment="1" applyProtection="1">
      <alignment horizontal="right" vertical="center" wrapText="1"/>
    </xf>
    <xf numFmtId="4" fontId="56" fillId="0" borderId="24" xfId="0" applyNumberFormat="1" applyFont="1" applyFill="1" applyBorder="1" applyAlignment="1" applyProtection="1">
      <alignment horizontal="left" vertical="center" wrapText="1"/>
    </xf>
    <xf numFmtId="4" fontId="57" fillId="0" borderId="0" xfId="0" applyNumberFormat="1" applyFont="1" applyFill="1" applyBorder="1" applyAlignment="1" applyProtection="1">
      <alignment horizontal="right" vertical="center" wrapText="1"/>
    </xf>
    <xf numFmtId="4" fontId="29" fillId="0" borderId="0" xfId="1" applyNumberFormat="1" applyFont="1" applyFill="1" applyBorder="1" applyAlignment="1" applyProtection="1">
      <alignment horizontal="right" vertical="center" wrapText="1"/>
    </xf>
    <xf numFmtId="4" fontId="56" fillId="0" borderId="19" xfId="0" applyNumberFormat="1" applyFont="1" applyFill="1" applyBorder="1" applyAlignment="1" applyProtection="1">
      <alignment horizontal="left" vertical="center" wrapText="1"/>
    </xf>
    <xf numFmtId="4" fontId="57" fillId="0" borderId="3" xfId="0" applyNumberFormat="1" applyFont="1" applyFill="1" applyBorder="1" applyAlignment="1" applyProtection="1">
      <alignment horizontal="right" vertical="center" wrapText="1"/>
    </xf>
    <xf numFmtId="0" fontId="34" fillId="0" borderId="21" xfId="0" applyFont="1" applyFill="1" applyBorder="1" applyAlignment="1" applyProtection="1">
      <alignment horizontal="center" vertical="center" wrapText="1"/>
    </xf>
    <xf numFmtId="4" fontId="56" fillId="0" borderId="21" xfId="0" applyNumberFormat="1" applyFont="1" applyFill="1" applyBorder="1" applyAlignment="1" applyProtection="1">
      <alignment horizontal="right" vertical="center" wrapText="1"/>
    </xf>
    <xf numFmtId="4" fontId="34" fillId="40" borderId="14" xfId="0" applyNumberFormat="1" applyFont="1" applyFill="1" applyBorder="1" applyAlignment="1" applyProtection="1">
      <alignment horizontal="right" vertical="center" wrapText="1"/>
    </xf>
    <xf numFmtId="4" fontId="60" fillId="2" borderId="28" xfId="1" applyNumberFormat="1" applyFont="1" applyFill="1" applyBorder="1" applyAlignment="1" applyProtection="1">
      <alignment horizontal="right" vertical="center" wrapText="1"/>
    </xf>
    <xf numFmtId="4" fontId="60" fillId="2" borderId="0" xfId="1" applyNumberFormat="1" applyFont="1" applyFill="1" applyBorder="1" applyAlignment="1" applyProtection="1">
      <alignment horizontal="right" vertical="center" wrapText="1"/>
    </xf>
    <xf numFmtId="4" fontId="60" fillId="2" borderId="3" xfId="1" applyNumberFormat="1" applyFont="1" applyFill="1" applyBorder="1" applyAlignment="1" applyProtection="1">
      <alignment horizontal="right" vertical="center" wrapText="1"/>
    </xf>
    <xf numFmtId="4" fontId="34" fillId="40" borderId="16" xfId="0" applyNumberFormat="1" applyFont="1" applyFill="1" applyBorder="1" applyAlignment="1" applyProtection="1">
      <alignment vertical="center" wrapText="1"/>
    </xf>
    <xf numFmtId="0" fontId="34" fillId="40" borderId="21" xfId="0" applyFont="1" applyFill="1" applyBorder="1" applyAlignment="1" applyProtection="1">
      <alignment horizontal="center" vertical="center" wrapText="1"/>
    </xf>
    <xf numFmtId="4" fontId="60" fillId="2" borderId="28" xfId="1" applyNumberFormat="1" applyFont="1" applyFill="1" applyBorder="1" applyAlignment="1" applyProtection="1">
      <alignment horizontal="left" vertical="center" wrapText="1"/>
    </xf>
    <xf numFmtId="4" fontId="60" fillId="2" borderId="3" xfId="1" applyNumberFormat="1" applyFont="1" applyFill="1" applyBorder="1" applyAlignment="1" applyProtection="1">
      <alignment horizontal="left" vertical="center" wrapText="1"/>
    </xf>
    <xf numFmtId="0" fontId="34" fillId="2" borderId="18" xfId="0" applyFont="1" applyFill="1" applyBorder="1" applyAlignment="1" applyProtection="1">
      <alignment horizontal="center" vertical="center" wrapText="1"/>
    </xf>
    <xf numFmtId="4" fontId="34" fillId="40" borderId="16" xfId="0" applyNumberFormat="1" applyFont="1" applyFill="1" applyBorder="1" applyAlignment="1" applyProtection="1">
      <alignment horizontal="right" vertical="center" wrapText="1"/>
    </xf>
    <xf numFmtId="0" fontId="65" fillId="2" borderId="16" xfId="0" applyFont="1" applyFill="1" applyBorder="1" applyAlignment="1" applyProtection="1">
      <alignment horizontal="left" vertical="center" wrapText="1"/>
    </xf>
    <xf numFmtId="4" fontId="29" fillId="0" borderId="28" xfId="0" applyNumberFormat="1" applyFont="1" applyBorder="1" applyAlignment="1" applyProtection="1">
      <alignment horizontal="left" vertical="center" wrapText="1"/>
    </xf>
    <xf numFmtId="16" fontId="34" fillId="40" borderId="16" xfId="0" applyNumberFormat="1" applyFont="1" applyFill="1" applyBorder="1" applyAlignment="1" applyProtection="1">
      <alignment horizontal="center" vertical="center" wrapText="1"/>
    </xf>
    <xf numFmtId="0" fontId="34" fillId="2" borderId="16" xfId="0" applyFont="1" applyFill="1" applyBorder="1" applyAlignment="1" applyProtection="1">
      <alignment horizontal="right" vertical="center" wrapText="1"/>
    </xf>
    <xf numFmtId="0" fontId="34" fillId="2" borderId="17" xfId="0" applyFont="1" applyFill="1" applyBorder="1" applyAlignment="1" applyProtection="1">
      <alignment horizontal="right" vertical="center" wrapText="1"/>
    </xf>
    <xf numFmtId="0" fontId="34" fillId="2" borderId="21" xfId="0" applyFont="1" applyFill="1" applyBorder="1" applyAlignment="1" applyProtection="1">
      <alignment horizontal="right" vertical="center" wrapText="1"/>
    </xf>
    <xf numFmtId="4" fontId="23" fillId="39" borderId="14" xfId="0" applyNumberFormat="1" applyFont="1" applyFill="1" applyBorder="1" applyAlignment="1" applyProtection="1">
      <alignment horizontal="right" vertical="center" wrapText="1"/>
    </xf>
    <xf numFmtId="0" fontId="65" fillId="2" borderId="0" xfId="0" applyFont="1" applyFill="1" applyBorder="1" applyAlignment="1" applyProtection="1">
      <alignment horizontal="center" vertical="center" wrapText="1"/>
    </xf>
    <xf numFmtId="0" fontId="23" fillId="2" borderId="0" xfId="0" applyNumberFormat="1" applyFont="1" applyFill="1" applyBorder="1" applyAlignment="1" applyProtection="1">
      <alignment horizontal="left" vertical="center" wrapText="1"/>
    </xf>
    <xf numFmtId="0" fontId="74" fillId="2" borderId="18" xfId="5" applyFont="1" applyFill="1" applyBorder="1" applyAlignment="1" applyProtection="1">
      <alignment horizontal="center" vertical="center"/>
    </xf>
    <xf numFmtId="0" fontId="74" fillId="2" borderId="20" xfId="5" applyFont="1" applyFill="1" applyBorder="1" applyAlignment="1" applyProtection="1">
      <alignment horizontal="center" vertical="center"/>
    </xf>
    <xf numFmtId="0" fontId="74" fillId="2" borderId="14" xfId="5" applyFont="1" applyFill="1" applyBorder="1" applyAlignment="1" applyProtection="1">
      <alignment horizontal="center" vertical="center"/>
    </xf>
    <xf numFmtId="0" fontId="78" fillId="2" borderId="17" xfId="0" applyFont="1" applyFill="1" applyBorder="1" applyAlignment="1" applyProtection="1">
      <alignment horizontal="center" vertical="center" wrapText="1"/>
    </xf>
    <xf numFmtId="0" fontId="78" fillId="2" borderId="17" xfId="0" applyFont="1" applyFill="1" applyBorder="1" applyAlignment="1" applyProtection="1">
      <alignment horizontal="left" vertical="center" wrapText="1"/>
    </xf>
    <xf numFmtId="0" fontId="78" fillId="2" borderId="16" xfId="0" applyFont="1" applyFill="1" applyBorder="1" applyAlignment="1" applyProtection="1">
      <alignment horizontal="center" vertical="center" wrapText="1"/>
    </xf>
    <xf numFmtId="0" fontId="78" fillId="2" borderId="16" xfId="0" applyFont="1" applyFill="1" applyBorder="1" applyAlignment="1" applyProtection="1">
      <alignment horizontal="left" vertical="center" wrapText="1"/>
    </xf>
    <xf numFmtId="0" fontId="78" fillId="2" borderId="21" xfId="0" applyFont="1" applyFill="1" applyBorder="1" applyAlignment="1" applyProtection="1">
      <alignment horizontal="center" vertical="center" wrapText="1"/>
    </xf>
    <xf numFmtId="0" fontId="78" fillId="2" borderId="21" xfId="0" applyFont="1" applyFill="1" applyBorder="1" applyAlignment="1" applyProtection="1">
      <alignment horizontal="left" vertical="center" wrapText="1"/>
    </xf>
    <xf numFmtId="0" fontId="78" fillId="2" borderId="14" xfId="0" applyFont="1" applyFill="1" applyBorder="1" applyAlignment="1" applyProtection="1">
      <alignment vertical="center" wrapText="1"/>
    </xf>
    <xf numFmtId="0" fontId="55" fillId="2" borderId="1" xfId="0" applyFont="1" applyFill="1" applyBorder="1" applyAlignment="1" applyProtection="1">
      <alignment horizontal="left" vertical="center" wrapText="1"/>
    </xf>
    <xf numFmtId="4" fontId="56" fillId="2" borderId="1" xfId="0" applyNumberFormat="1" applyFont="1" applyFill="1" applyBorder="1" applyAlignment="1" applyProtection="1">
      <alignment horizontal="left" vertical="center" wrapText="1"/>
    </xf>
    <xf numFmtId="4" fontId="57" fillId="2" borderId="1" xfId="0" applyNumberFormat="1" applyFont="1" applyFill="1" applyBorder="1" applyAlignment="1" applyProtection="1">
      <alignment horizontal="left" vertical="center" wrapText="1"/>
    </xf>
    <xf numFmtId="0" fontId="47" fillId="0" borderId="0" xfId="9" applyProtection="1"/>
    <xf numFmtId="0" fontId="70" fillId="35" borderId="18" xfId="5" applyFont="1" applyFill="1" applyBorder="1" applyAlignment="1" applyProtection="1">
      <alignment horizontal="center" vertical="center"/>
    </xf>
    <xf numFmtId="0" fontId="23" fillId="43" borderId="18" xfId="9" applyFont="1" applyFill="1" applyBorder="1" applyAlignment="1" applyProtection="1">
      <alignment horizontal="center" vertical="center" wrapText="1"/>
    </xf>
    <xf numFmtId="49" fontId="23" fillId="2" borderId="18" xfId="9" applyNumberFormat="1" applyFont="1" applyFill="1" applyBorder="1" applyAlignment="1" applyProtection="1">
      <alignment horizontal="center" vertical="center" wrapText="1"/>
    </xf>
    <xf numFmtId="49" fontId="23" fillId="2" borderId="20" xfId="9" applyNumberFormat="1" applyFont="1" applyFill="1" applyBorder="1" applyAlignment="1" applyProtection="1">
      <alignment horizontal="center" vertical="center" wrapText="1"/>
    </xf>
    <xf numFmtId="0" fontId="23" fillId="39" borderId="18" xfId="0" applyNumberFormat="1" applyFont="1" applyFill="1" applyBorder="1" applyAlignment="1" applyProtection="1">
      <alignment horizontal="left" vertical="center" wrapText="1"/>
    </xf>
    <xf numFmtId="0" fontId="23" fillId="39" borderId="20" xfId="0" applyNumberFormat="1" applyFont="1" applyFill="1" applyBorder="1" applyAlignment="1" applyProtection="1">
      <alignment horizontal="left" vertical="center" wrapText="1"/>
    </xf>
    <xf numFmtId="0" fontId="23" fillId="39" borderId="14" xfId="0" applyNumberFormat="1" applyFont="1" applyFill="1" applyBorder="1" applyAlignment="1" applyProtection="1">
      <alignment horizontal="left" vertical="center" wrapText="1"/>
    </xf>
    <xf numFmtId="49" fontId="29" fillId="0" borderId="16" xfId="9" applyNumberFormat="1" applyFont="1" applyBorder="1" applyAlignment="1" applyProtection="1">
      <alignment horizontal="center" vertical="center"/>
    </xf>
    <xf numFmtId="0" fontId="29" fillId="0" borderId="16" xfId="9" applyFont="1" applyBorder="1" applyAlignment="1" applyProtection="1">
      <alignment wrapText="1"/>
    </xf>
    <xf numFmtId="0" fontId="29" fillId="0" borderId="21" xfId="9" applyFont="1" applyBorder="1" applyAlignment="1" applyProtection="1">
      <alignment horizontal="center"/>
    </xf>
    <xf numFmtId="2" fontId="67" fillId="0" borderId="21" xfId="9" applyNumberFormat="1" applyFont="1" applyBorder="1" applyAlignment="1" applyProtection="1">
      <alignment horizontal="right"/>
    </xf>
    <xf numFmtId="4" fontId="29" fillId="0" borderId="21" xfId="5" applyNumberFormat="1" applyFont="1" applyBorder="1" applyAlignment="1" applyProtection="1">
      <alignment horizontal="right" wrapText="1"/>
    </xf>
    <xf numFmtId="0" fontId="29" fillId="2" borderId="21" xfId="9" applyFont="1" applyFill="1" applyBorder="1" applyAlignment="1" applyProtection="1">
      <alignment wrapText="1"/>
    </xf>
    <xf numFmtId="0" fontId="29" fillId="2" borderId="23" xfId="9" applyFont="1" applyFill="1" applyBorder="1" applyAlignment="1" applyProtection="1">
      <alignment horizontal="center"/>
    </xf>
    <xf numFmtId="2" fontId="67" fillId="2" borderId="28" xfId="9" applyNumberFormat="1" applyFont="1" applyFill="1" applyBorder="1" applyAlignment="1" applyProtection="1">
      <alignment horizontal="right"/>
    </xf>
    <xf numFmtId="0" fontId="29" fillId="2" borderId="28" xfId="9" applyFont="1" applyFill="1" applyBorder="1" applyAlignment="1" applyProtection="1"/>
    <xf numFmtId="4" fontId="29" fillId="2" borderId="25" xfId="5" applyNumberFormat="1" applyFont="1" applyFill="1" applyBorder="1" applyAlignment="1" applyProtection="1">
      <alignment horizontal="center" wrapText="1"/>
    </xf>
    <xf numFmtId="0" fontId="29" fillId="2" borderId="22" xfId="9" applyFont="1" applyFill="1" applyBorder="1" applyAlignment="1" applyProtection="1">
      <alignment wrapText="1"/>
    </xf>
    <xf numFmtId="0" fontId="29" fillId="2" borderId="24" xfId="9" applyFont="1" applyFill="1" applyBorder="1" applyAlignment="1" applyProtection="1">
      <alignment horizontal="center"/>
    </xf>
    <xf numFmtId="2" fontId="67" fillId="2" borderId="0" xfId="9" applyNumberFormat="1" applyFont="1" applyFill="1" applyBorder="1" applyAlignment="1" applyProtection="1">
      <alignment horizontal="right"/>
    </xf>
    <xf numFmtId="0" fontId="29" fillId="2" borderId="0" xfId="9" applyFont="1" applyFill="1" applyBorder="1" applyAlignment="1" applyProtection="1"/>
    <xf numFmtId="4" fontId="29" fillId="2" borderId="26" xfId="9" applyNumberFormat="1" applyFont="1" applyFill="1" applyBorder="1" applyAlignment="1" applyProtection="1"/>
    <xf numFmtId="0" fontId="29" fillId="2" borderId="17" xfId="9" applyFont="1" applyFill="1" applyBorder="1" applyAlignment="1" applyProtection="1">
      <alignment wrapText="1"/>
    </xf>
    <xf numFmtId="0" fontId="29" fillId="2" borderId="16" xfId="9" applyFont="1" applyFill="1" applyBorder="1" applyAlignment="1" applyProtection="1">
      <alignment wrapText="1"/>
    </xf>
    <xf numFmtId="0" fontId="29" fillId="0" borderId="21" xfId="9" applyFont="1" applyFill="1" applyBorder="1" applyAlignment="1" applyProtection="1">
      <alignment wrapText="1"/>
    </xf>
    <xf numFmtId="0" fontId="29" fillId="2" borderId="19" xfId="9" applyFont="1" applyFill="1" applyBorder="1" applyAlignment="1" applyProtection="1">
      <alignment horizontal="center"/>
    </xf>
    <xf numFmtId="2" fontId="67" fillId="2" borderId="3" xfId="9" applyNumberFormat="1" applyFont="1" applyFill="1" applyBorder="1" applyAlignment="1" applyProtection="1">
      <alignment horizontal="right"/>
    </xf>
    <xf numFmtId="0" fontId="29" fillId="2" borderId="3" xfId="9" applyFont="1" applyFill="1" applyBorder="1" applyAlignment="1" applyProtection="1"/>
    <xf numFmtId="4" fontId="29" fillId="2" borderId="27" xfId="9" applyNumberFormat="1" applyFont="1" applyFill="1" applyBorder="1" applyAlignment="1" applyProtection="1"/>
    <xf numFmtId="0" fontId="29" fillId="0" borderId="17" xfId="9" applyFont="1" applyBorder="1" applyAlignment="1" applyProtection="1">
      <alignment horizontal="center"/>
    </xf>
    <xf numFmtId="2" fontId="67" fillId="0" borderId="17" xfId="9" applyNumberFormat="1" applyFont="1" applyBorder="1" applyAlignment="1" applyProtection="1">
      <alignment horizontal="right"/>
    </xf>
    <xf numFmtId="4" fontId="29" fillId="0" borderId="16" xfId="5" applyNumberFormat="1" applyFont="1" applyBorder="1" applyAlignment="1" applyProtection="1">
      <alignment horizontal="right" wrapText="1"/>
    </xf>
    <xf numFmtId="2" fontId="67" fillId="0" borderId="16" xfId="9" applyNumberFormat="1" applyFont="1" applyBorder="1" applyAlignment="1" applyProtection="1">
      <alignment horizontal="right"/>
    </xf>
    <xf numFmtId="49" fontId="29" fillId="0" borderId="0" xfId="9" applyNumberFormat="1" applyFont="1" applyProtection="1"/>
    <xf numFmtId="0" fontId="29" fillId="0" borderId="0" xfId="9" applyFont="1" applyProtection="1"/>
    <xf numFmtId="0" fontId="29" fillId="0" borderId="0" xfId="9" applyFont="1" applyAlignment="1" applyProtection="1">
      <alignment horizontal="center"/>
    </xf>
    <xf numFmtId="2" fontId="29" fillId="0" borderId="0" xfId="9" applyNumberFormat="1" applyFont="1" applyAlignment="1" applyProtection="1">
      <alignment horizontal="center"/>
    </xf>
    <xf numFmtId="4" fontId="29" fillId="37" borderId="16" xfId="9" applyNumberFormat="1" applyFont="1" applyFill="1" applyBorder="1" applyAlignment="1" applyProtection="1">
      <alignment horizontal="right"/>
      <protection locked="0"/>
    </xf>
    <xf numFmtId="4" fontId="29" fillId="37" borderId="21" xfId="9" applyNumberFormat="1" applyFont="1" applyFill="1" applyBorder="1" applyAlignment="1" applyProtection="1">
      <alignment horizontal="right"/>
      <protection locked="0"/>
    </xf>
    <xf numFmtId="49" fontId="23" fillId="39" borderId="16" xfId="9" applyNumberFormat="1" applyFont="1" applyFill="1" applyBorder="1" applyAlignment="1" applyProtection="1">
      <alignment horizontal="center" vertical="center" wrapText="1"/>
    </xf>
    <xf numFmtId="0" fontId="23" fillId="39" borderId="18" xfId="9" applyFont="1" applyFill="1" applyBorder="1" applyAlignment="1" applyProtection="1">
      <alignment horizontal="left" vertical="center" wrapText="1"/>
    </xf>
    <xf numFmtId="0" fontId="23" fillId="39" borderId="20" xfId="9" applyFont="1" applyFill="1" applyBorder="1" applyAlignment="1" applyProtection="1">
      <alignment horizontal="left" vertical="center" wrapText="1"/>
    </xf>
    <xf numFmtId="0" fontId="37" fillId="0" borderId="0" xfId="5" applyFont="1" applyAlignment="1" applyProtection="1">
      <alignment horizontal="left" vertical="top" wrapText="1"/>
    </xf>
    <xf numFmtId="49" fontId="29" fillId="0" borderId="0" xfId="5" applyNumberFormat="1" applyFont="1" applyAlignment="1" applyProtection="1">
      <alignment horizontal="center" vertical="center" wrapText="1"/>
    </xf>
    <xf numFmtId="0" fontId="67" fillId="0" borderId="0" xfId="5" applyFont="1" applyAlignment="1" applyProtection="1">
      <alignment horizontal="left" vertical="top" wrapText="1"/>
    </xf>
    <xf numFmtId="0" fontId="67" fillId="0" borderId="0" xfId="5" applyFont="1" applyAlignment="1" applyProtection="1">
      <alignment horizontal="center" vertical="top" wrapText="1"/>
    </xf>
    <xf numFmtId="2" fontId="67" fillId="0" borderId="0" xfId="5" applyNumberFormat="1" applyFont="1" applyAlignment="1" applyProtection="1">
      <alignment horizontal="left" vertical="top" wrapText="1"/>
    </xf>
    <xf numFmtId="166" fontId="67" fillId="0" borderId="0" xfId="5" applyNumberFormat="1" applyFont="1" applyAlignment="1" applyProtection="1">
      <alignment horizontal="left" vertical="top" wrapText="1"/>
    </xf>
    <xf numFmtId="166" fontId="29" fillId="0" borderId="0" xfId="5" applyNumberFormat="1" applyFont="1" applyAlignment="1" applyProtection="1">
      <alignment horizontal="center" vertical="top" wrapText="1"/>
    </xf>
    <xf numFmtId="0" fontId="37" fillId="0" borderId="0" xfId="5" applyFont="1" applyAlignment="1" applyProtection="1">
      <alignment horizontal="center" vertical="center" wrapText="1"/>
    </xf>
    <xf numFmtId="0" fontId="37" fillId="0" borderId="24" xfId="5" applyFont="1" applyBorder="1" applyAlignment="1" applyProtection="1">
      <alignment horizontal="center" vertical="center" wrapText="1"/>
    </xf>
    <xf numFmtId="49" fontId="23" fillId="39" borderId="16" xfId="5" applyNumberFormat="1" applyFont="1" applyFill="1" applyBorder="1" applyAlignment="1" applyProtection="1">
      <alignment horizontal="center" vertical="center" wrapText="1"/>
    </xf>
    <xf numFmtId="49" fontId="29" fillId="0" borderId="16" xfId="5" applyNumberFormat="1" applyFont="1" applyBorder="1" applyAlignment="1" applyProtection="1">
      <alignment horizontal="center" vertical="center" wrapText="1"/>
    </xf>
    <xf numFmtId="0" fontId="66" fillId="0" borderId="16" xfId="5" applyFont="1" applyBorder="1" applyAlignment="1" applyProtection="1">
      <alignment wrapText="1"/>
    </xf>
    <xf numFmtId="0" fontId="66" fillId="2" borderId="16" xfId="5" applyFont="1" applyFill="1" applyBorder="1" applyAlignment="1" applyProtection="1">
      <alignment horizontal="center" wrapText="1"/>
    </xf>
    <xf numFmtId="2" fontId="67" fillId="2" borderId="16" xfId="5" applyNumberFormat="1" applyFont="1" applyFill="1" applyBorder="1" applyAlignment="1" applyProtection="1">
      <alignment horizontal="right" wrapText="1"/>
    </xf>
    <xf numFmtId="4" fontId="29" fillId="2" borderId="16" xfId="5" applyNumberFormat="1" applyFont="1" applyFill="1" applyBorder="1" applyAlignment="1" applyProtection="1">
      <alignment horizontal="right" wrapText="1"/>
    </xf>
    <xf numFmtId="166" fontId="37" fillId="0" borderId="0" xfId="5" applyNumberFormat="1" applyFont="1" applyAlignment="1" applyProtection="1">
      <alignment horizontal="left" wrapText="1"/>
    </xf>
    <xf numFmtId="0" fontId="66" fillId="0" borderId="16" xfId="5" applyFont="1" applyFill="1" applyBorder="1" applyAlignment="1" applyProtection="1">
      <alignment horizontal="justify" vertical="top" wrapText="1"/>
    </xf>
    <xf numFmtId="0" fontId="66" fillId="0" borderId="16" xfId="5" applyFont="1" applyFill="1" applyBorder="1" applyAlignment="1" applyProtection="1">
      <alignment horizontal="left" vertical="justify" wrapText="1"/>
    </xf>
    <xf numFmtId="0" fontId="67" fillId="2" borderId="18" xfId="5" applyFont="1" applyFill="1" applyBorder="1" applyAlignment="1" applyProtection="1">
      <alignment horizontal="center" wrapText="1"/>
    </xf>
    <xf numFmtId="2" fontId="67" fillId="2" borderId="20" xfId="5" applyNumberFormat="1" applyFont="1" applyFill="1" applyBorder="1" applyAlignment="1" applyProtection="1">
      <alignment horizontal="right" wrapText="1"/>
    </xf>
    <xf numFmtId="4" fontId="29" fillId="2" borderId="20" xfId="5" applyNumberFormat="1" applyFont="1" applyFill="1" applyBorder="1" applyAlignment="1" applyProtection="1">
      <alignment horizontal="right" wrapText="1"/>
    </xf>
    <xf numFmtId="166" fontId="29" fillId="2" borderId="14" xfId="5" applyNumberFormat="1" applyFont="1" applyFill="1" applyBorder="1" applyAlignment="1" applyProtection="1">
      <alignment horizontal="right" wrapText="1"/>
    </xf>
    <xf numFmtId="0" fontId="29" fillId="0" borderId="16" xfId="5" quotePrefix="1" applyFont="1" applyFill="1" applyBorder="1" applyAlignment="1" applyProtection="1">
      <alignment horizontal="left" vertical="top" wrapText="1"/>
    </xf>
    <xf numFmtId="0" fontId="29" fillId="0" borderId="16" xfId="5" applyFont="1" applyFill="1" applyBorder="1" applyAlignment="1" applyProtection="1">
      <alignment horizontal="left" vertical="top" wrapText="1"/>
    </xf>
    <xf numFmtId="2" fontId="66" fillId="2" borderId="18" xfId="5" applyNumberFormat="1" applyFont="1" applyFill="1" applyBorder="1" applyAlignment="1" applyProtection="1">
      <alignment horizontal="center" wrapText="1"/>
    </xf>
    <xf numFmtId="0" fontId="66" fillId="0" borderId="16" xfId="5" applyFont="1" applyFill="1" applyBorder="1" applyAlignment="1" applyProtection="1">
      <alignment horizontal="left" wrapText="1"/>
    </xf>
    <xf numFmtId="166" fontId="39" fillId="0" borderId="0" xfId="5" applyNumberFormat="1" applyFont="1" applyBorder="1" applyAlignment="1" applyProtection="1">
      <alignment horizontal="left" wrapText="1"/>
    </xf>
    <xf numFmtId="2" fontId="67" fillId="2" borderId="20" xfId="6" applyNumberFormat="1" applyFont="1" applyFill="1" applyBorder="1" applyAlignment="1" applyProtection="1">
      <alignment horizontal="right" wrapText="1"/>
    </xf>
    <xf numFmtId="0" fontId="29" fillId="0" borderId="16" xfId="5" applyFont="1" applyFill="1" applyBorder="1" applyAlignment="1" applyProtection="1">
      <alignment horizontal="left" vertical="justify" wrapText="1"/>
    </xf>
    <xf numFmtId="0" fontId="29" fillId="0" borderId="16" xfId="5" applyFont="1" applyBorder="1" applyAlignment="1" applyProtection="1">
      <alignment horizontal="left" wrapText="1"/>
    </xf>
    <xf numFmtId="0" fontId="29" fillId="0" borderId="16" xfId="5" applyNumberFormat="1" applyFont="1" applyBorder="1" applyAlignment="1" applyProtection="1">
      <alignment vertical="top" wrapText="1"/>
    </xf>
    <xf numFmtId="4" fontId="29" fillId="2" borderId="20" xfId="6" applyNumberFormat="1" applyFont="1" applyFill="1" applyBorder="1" applyAlignment="1" applyProtection="1">
      <alignment horizontal="right" wrapText="1"/>
    </xf>
    <xf numFmtId="166" fontId="29" fillId="2" borderId="14" xfId="6" applyNumberFormat="1" applyFont="1" applyFill="1" applyBorder="1" applyAlignment="1" applyProtection="1">
      <alignment horizontal="right" wrapText="1"/>
    </xf>
    <xf numFmtId="2" fontId="67" fillId="2" borderId="16" xfId="6" applyNumberFormat="1" applyFont="1" applyFill="1" applyBorder="1" applyAlignment="1" applyProtection="1">
      <alignment horizontal="right" wrapText="1"/>
    </xf>
    <xf numFmtId="0" fontId="29" fillId="0" borderId="16" xfId="5" applyFont="1" applyFill="1" applyBorder="1" applyAlignment="1" applyProtection="1">
      <alignment horizontal="left" wrapText="1"/>
    </xf>
    <xf numFmtId="166" fontId="39" fillId="0" borderId="0" xfId="5" applyNumberFormat="1" applyFont="1" applyAlignment="1" applyProtection="1">
      <alignment horizontal="left"/>
    </xf>
    <xf numFmtId="0" fontId="66" fillId="0" borderId="16" xfId="5" applyFont="1" applyFill="1" applyBorder="1" applyAlignment="1" applyProtection="1">
      <alignment horizontal="left" vertical="top" wrapText="1"/>
    </xf>
    <xf numFmtId="0" fontId="66" fillId="2" borderId="18" xfId="5" applyFont="1" applyFill="1" applyBorder="1" applyAlignment="1" applyProtection="1">
      <alignment horizontal="center" wrapText="1"/>
    </xf>
    <xf numFmtId="0" fontId="66" fillId="0" borderId="16" xfId="5" applyFont="1" applyBorder="1" applyAlignment="1" applyProtection="1">
      <alignment horizontal="left" wrapText="1"/>
    </xf>
    <xf numFmtId="2" fontId="66" fillId="2" borderId="16" xfId="5" applyNumberFormat="1" applyFont="1" applyFill="1" applyBorder="1" applyAlignment="1" applyProtection="1">
      <alignment horizontal="center" wrapText="1"/>
    </xf>
    <xf numFmtId="0" fontId="66" fillId="0" borderId="16" xfId="5" applyFont="1" applyFill="1" applyBorder="1" applyAlignment="1" applyProtection="1">
      <alignment wrapText="1"/>
    </xf>
    <xf numFmtId="0" fontId="66" fillId="0" borderId="16" xfId="5" applyFont="1" applyBorder="1" applyAlignment="1" applyProtection="1">
      <alignment horizontal="left"/>
    </xf>
    <xf numFmtId="0" fontId="66" fillId="0" borderId="16" xfId="5" quotePrefix="1" applyFont="1" applyBorder="1" applyAlignment="1" applyProtection="1">
      <alignment horizontal="left"/>
    </xf>
    <xf numFmtId="0" fontId="66" fillId="0" borderId="16" xfId="5" applyFont="1" applyBorder="1" applyAlignment="1" applyProtection="1">
      <alignment horizontal="left" vertical="justify" wrapText="1"/>
    </xf>
    <xf numFmtId="2" fontId="67" fillId="2" borderId="18" xfId="5" applyNumberFormat="1" applyFont="1" applyFill="1" applyBorder="1" applyAlignment="1" applyProtection="1">
      <alignment horizontal="center" wrapText="1"/>
    </xf>
    <xf numFmtId="0" fontId="29" fillId="0" borderId="16" xfId="5" applyFont="1" applyBorder="1" applyAlignment="1" applyProtection="1">
      <alignment horizontal="left" vertical="justify" wrapText="1"/>
    </xf>
    <xf numFmtId="166" fontId="29" fillId="2" borderId="14" xfId="5" applyNumberFormat="1" applyFont="1" applyFill="1" applyBorder="1" applyAlignment="1" applyProtection="1">
      <alignment horizontal="right" vertical="center" wrapText="1"/>
    </xf>
    <xf numFmtId="0" fontId="29" fillId="0" borderId="16" xfId="5" applyFont="1" applyFill="1" applyBorder="1" applyAlignment="1" applyProtection="1">
      <alignment wrapText="1"/>
    </xf>
    <xf numFmtId="0" fontId="66" fillId="0" borderId="16" xfId="5" applyFont="1" applyFill="1" applyBorder="1" applyAlignment="1" applyProtection="1">
      <alignment vertical="top" wrapText="1"/>
    </xf>
    <xf numFmtId="0" fontId="29" fillId="0" borderId="16" xfId="5" applyFont="1" applyFill="1" applyBorder="1" applyAlignment="1" applyProtection="1">
      <alignment vertical="top" wrapText="1"/>
    </xf>
    <xf numFmtId="49" fontId="29" fillId="2" borderId="18" xfId="5" applyNumberFormat="1" applyFont="1" applyFill="1" applyBorder="1" applyAlignment="1" applyProtection="1">
      <alignment horizontal="center" vertical="center" wrapText="1"/>
    </xf>
    <xf numFmtId="0" fontId="66" fillId="2" borderId="20" xfId="5" applyFont="1" applyFill="1" applyBorder="1" applyAlignment="1" applyProtection="1">
      <alignment wrapText="1"/>
    </xf>
    <xf numFmtId="0" fontId="66" fillId="2" borderId="20" xfId="5" applyFont="1" applyFill="1" applyBorder="1" applyAlignment="1" applyProtection="1">
      <alignment horizontal="center" wrapText="1"/>
    </xf>
    <xf numFmtId="166" fontId="67" fillId="2" borderId="20" xfId="5" applyNumberFormat="1" applyFont="1" applyFill="1" applyBorder="1" applyAlignment="1" applyProtection="1">
      <alignment horizontal="left" vertical="top" wrapText="1"/>
    </xf>
    <xf numFmtId="4" fontId="29" fillId="2" borderId="14" xfId="5" applyNumberFormat="1" applyFont="1" applyFill="1" applyBorder="1" applyAlignment="1" applyProtection="1">
      <alignment horizontal="center" wrapText="1"/>
    </xf>
    <xf numFmtId="0" fontId="23" fillId="41" borderId="16" xfId="0" applyFont="1" applyFill="1" applyBorder="1" applyAlignment="1" applyProtection="1">
      <alignment horizontal="center" vertical="center" wrapText="1"/>
    </xf>
    <xf numFmtId="4" fontId="65" fillId="41" borderId="16" xfId="0" applyNumberFormat="1" applyFont="1" applyFill="1" applyBorder="1" applyAlignment="1" applyProtection="1">
      <alignment horizontal="right" vertical="center" wrapText="1"/>
    </xf>
    <xf numFmtId="0" fontId="66" fillId="0" borderId="16" xfId="5" applyFont="1" applyBorder="1" applyAlignment="1" applyProtection="1">
      <alignment horizontal="center" wrapText="1"/>
    </xf>
    <xf numFmtId="2" fontId="67" fillId="0" borderId="16" xfId="5" applyNumberFormat="1" applyFont="1" applyBorder="1" applyAlignment="1" applyProtection="1">
      <alignment horizontal="right" wrapText="1"/>
    </xf>
    <xf numFmtId="0" fontId="66" fillId="0" borderId="16" xfId="5" applyFont="1" applyBorder="1" applyAlignment="1" applyProtection="1">
      <alignment horizontal="left" vertical="top" wrapText="1"/>
    </xf>
    <xf numFmtId="0" fontId="67" fillId="2" borderId="23" xfId="5" applyFont="1" applyFill="1" applyBorder="1" applyAlignment="1" applyProtection="1">
      <alignment horizontal="center" wrapText="1"/>
    </xf>
    <xf numFmtId="2" fontId="67" fillId="2" borderId="28" xfId="5" applyNumberFormat="1" applyFont="1" applyFill="1" applyBorder="1" applyAlignment="1" applyProtection="1">
      <alignment horizontal="right" wrapText="1"/>
    </xf>
    <xf numFmtId="4" fontId="29" fillId="2" borderId="28" xfId="6" applyNumberFormat="1" applyFont="1" applyFill="1" applyBorder="1" applyAlignment="1" applyProtection="1">
      <alignment horizontal="right" wrapText="1"/>
    </xf>
    <xf numFmtId="166" fontId="29" fillId="2" borderId="25" xfId="5" applyNumberFormat="1" applyFont="1" applyFill="1" applyBorder="1" applyAlignment="1" applyProtection="1">
      <alignment horizontal="right" wrapText="1"/>
    </xf>
    <xf numFmtId="0" fontId="70" fillId="0" borderId="16" xfId="5" applyFont="1" applyBorder="1" applyAlignment="1" applyProtection="1">
      <alignment horizontal="left" vertical="top" wrapText="1"/>
    </xf>
    <xf numFmtId="0" fontId="66" fillId="2" borderId="19" xfId="5" applyFont="1" applyFill="1" applyBorder="1" applyAlignment="1" applyProtection="1">
      <alignment horizontal="center" wrapText="1"/>
    </xf>
    <xf numFmtId="2" fontId="67" fillId="2" borderId="3" xfId="5" applyNumberFormat="1" applyFont="1" applyFill="1" applyBorder="1" applyAlignment="1" applyProtection="1">
      <alignment horizontal="right" wrapText="1"/>
    </xf>
    <xf numFmtId="4" fontId="29" fillId="2" borderId="3" xfId="5" applyNumberFormat="1" applyFont="1" applyFill="1" applyBorder="1" applyAlignment="1" applyProtection="1">
      <alignment horizontal="right" wrapText="1"/>
    </xf>
    <xf numFmtId="166" fontId="29" fillId="2" borderId="27" xfId="5" applyNumberFormat="1" applyFont="1" applyFill="1" applyBorder="1" applyAlignment="1" applyProtection="1">
      <alignment horizontal="right" wrapText="1"/>
    </xf>
    <xf numFmtId="166" fontId="37" fillId="0" borderId="0" xfId="5" applyNumberFormat="1" applyFont="1" applyBorder="1" applyAlignment="1" applyProtection="1">
      <alignment horizontal="left" wrapText="1"/>
    </xf>
    <xf numFmtId="4" fontId="29" fillId="2" borderId="3" xfId="6" applyNumberFormat="1" applyFont="1" applyFill="1" applyBorder="1" applyAlignment="1" applyProtection="1">
      <alignment horizontal="right" wrapText="1"/>
    </xf>
    <xf numFmtId="2" fontId="66" fillId="2" borderId="19" xfId="5" applyNumberFormat="1" applyFont="1" applyFill="1" applyBorder="1" applyAlignment="1" applyProtection="1">
      <alignment horizontal="center" wrapText="1"/>
    </xf>
    <xf numFmtId="2" fontId="67" fillId="2" borderId="3" xfId="6" applyNumberFormat="1" applyFont="1" applyFill="1" applyBorder="1" applyAlignment="1" applyProtection="1">
      <alignment horizontal="right" wrapText="1"/>
    </xf>
    <xf numFmtId="166" fontId="41" fillId="0" borderId="0" xfId="5" applyNumberFormat="1" applyFont="1" applyBorder="1" applyAlignment="1" applyProtection="1">
      <alignment horizontal="left" wrapText="1"/>
    </xf>
    <xf numFmtId="0" fontId="29" fillId="0" borderId="16" xfId="5" applyFont="1" applyBorder="1" applyAlignment="1" applyProtection="1">
      <alignment horizontal="left" vertical="top" wrapText="1"/>
    </xf>
    <xf numFmtId="0" fontId="29" fillId="2" borderId="21" xfId="5" applyFont="1" applyFill="1" applyBorder="1" applyAlignment="1" applyProtection="1">
      <alignment horizontal="justify" vertical="top" wrapText="1"/>
    </xf>
    <xf numFmtId="2" fontId="66" fillId="2" borderId="28" xfId="5" applyNumberFormat="1" applyFont="1" applyFill="1" applyBorder="1" applyAlignment="1" applyProtection="1">
      <alignment horizontal="center" wrapText="1"/>
    </xf>
    <xf numFmtId="2" fontId="67" fillId="2" borderId="28" xfId="6" applyNumberFormat="1" applyFont="1" applyFill="1" applyBorder="1" applyAlignment="1" applyProtection="1">
      <alignment horizontal="right" wrapText="1"/>
    </xf>
    <xf numFmtId="4" fontId="29" fillId="2" borderId="28" xfId="5" applyNumberFormat="1" applyFont="1" applyFill="1" applyBorder="1" applyAlignment="1" applyProtection="1">
      <alignment horizontal="right" wrapText="1"/>
    </xf>
    <xf numFmtId="0" fontId="29" fillId="2" borderId="22" xfId="5" applyFont="1" applyFill="1" applyBorder="1" applyAlignment="1" applyProtection="1">
      <alignment wrapText="1"/>
    </xf>
    <xf numFmtId="2" fontId="66" fillId="2" borderId="0" xfId="5" applyNumberFormat="1" applyFont="1" applyFill="1" applyBorder="1" applyAlignment="1" applyProtection="1">
      <alignment horizontal="center" wrapText="1"/>
    </xf>
    <xf numFmtId="2" fontId="67" fillId="2" borderId="0" xfId="6" applyNumberFormat="1" applyFont="1" applyFill="1" applyBorder="1" applyAlignment="1" applyProtection="1">
      <alignment horizontal="right" wrapText="1"/>
    </xf>
    <xf numFmtId="4" fontId="29" fillId="2" borderId="0" xfId="5" applyNumberFormat="1" applyFont="1" applyFill="1" applyBorder="1" applyAlignment="1" applyProtection="1">
      <alignment horizontal="right" wrapText="1"/>
    </xf>
    <xf numFmtId="0" fontId="29" fillId="2" borderId="17" xfId="5" applyFont="1" applyFill="1" applyBorder="1" applyAlignment="1" applyProtection="1"/>
    <xf numFmtId="2" fontId="66" fillId="2" borderId="14" xfId="5" applyNumberFormat="1" applyFont="1" applyFill="1" applyBorder="1" applyAlignment="1" applyProtection="1">
      <alignment horizontal="center"/>
    </xf>
    <xf numFmtId="0" fontId="67" fillId="2" borderId="18" xfId="5" applyFont="1" applyFill="1" applyBorder="1" applyAlignment="1" applyProtection="1">
      <alignment horizontal="center"/>
    </xf>
    <xf numFmtId="2" fontId="67" fillId="2" borderId="20" xfId="5" applyNumberFormat="1" applyFont="1" applyFill="1" applyBorder="1" applyAlignment="1" applyProtection="1">
      <alignment horizontal="right"/>
    </xf>
    <xf numFmtId="0" fontId="66" fillId="0" borderId="16" xfId="5" applyFont="1" applyBorder="1" applyAlignment="1" applyProtection="1">
      <alignment horizontal="justify" vertical="justify" wrapText="1"/>
    </xf>
    <xf numFmtId="0" fontId="38" fillId="0" borderId="0" xfId="5" applyFont="1" applyAlignment="1" applyProtection="1">
      <alignment horizontal="left" vertical="top" wrapText="1"/>
    </xf>
    <xf numFmtId="166" fontId="38" fillId="0" borderId="0" xfId="5" applyNumberFormat="1" applyFont="1" applyAlignment="1" applyProtection="1">
      <alignment horizontal="left" wrapText="1"/>
    </xf>
    <xf numFmtId="49" fontId="29" fillId="2" borderId="21" xfId="7" applyNumberFormat="1" applyFont="1" applyFill="1" applyBorder="1" applyAlignment="1" applyProtection="1">
      <alignment horizontal="justify" vertical="center"/>
    </xf>
    <xf numFmtId="0" fontId="66" fillId="2" borderId="23" xfId="5" applyFont="1" applyFill="1" applyBorder="1" applyAlignment="1" applyProtection="1">
      <alignment horizontal="right" wrapText="1"/>
    </xf>
    <xf numFmtId="2" fontId="67" fillId="2" borderId="28" xfId="5" applyNumberFormat="1" applyFont="1" applyFill="1" applyBorder="1" applyAlignment="1" applyProtection="1">
      <alignment horizontal="right"/>
    </xf>
    <xf numFmtId="0" fontId="61" fillId="2" borderId="28" xfId="5" applyFont="1" applyFill="1" applyBorder="1" applyAlignment="1" applyProtection="1">
      <alignment horizontal="left" wrapText="1"/>
    </xf>
    <xf numFmtId="166" fontId="29" fillId="2" borderId="25" xfId="5" applyNumberFormat="1" applyFont="1" applyFill="1" applyBorder="1" applyAlignment="1" applyProtection="1">
      <alignment horizontal="center" wrapText="1"/>
    </xf>
    <xf numFmtId="49" fontId="29" fillId="2" borderId="22" xfId="7" quotePrefix="1" applyNumberFormat="1" applyFont="1" applyFill="1" applyBorder="1" applyAlignment="1" applyProtection="1">
      <alignment horizontal="justify" vertical="center"/>
    </xf>
    <xf numFmtId="0" fontId="66" fillId="2" borderId="24" xfId="5" applyFont="1" applyFill="1" applyBorder="1" applyAlignment="1" applyProtection="1">
      <alignment horizontal="right" wrapText="1"/>
    </xf>
    <xf numFmtId="0" fontId="61" fillId="2" borderId="0" xfId="5" applyFont="1" applyFill="1" applyBorder="1" applyAlignment="1" applyProtection="1">
      <alignment horizontal="left" wrapText="1"/>
    </xf>
    <xf numFmtId="166" fontId="29" fillId="2" borderId="26" xfId="5" applyNumberFormat="1" applyFont="1" applyFill="1" applyBorder="1" applyAlignment="1" applyProtection="1">
      <alignment horizontal="center" wrapText="1"/>
    </xf>
    <xf numFmtId="49" fontId="29" fillId="2" borderId="17" xfId="7" quotePrefix="1" applyNumberFormat="1" applyFont="1" applyFill="1" applyBorder="1" applyAlignment="1" applyProtection="1">
      <alignment horizontal="justify" vertical="top"/>
    </xf>
    <xf numFmtId="0" fontId="29" fillId="0" borderId="21" xfId="7" quotePrefix="1" applyNumberFormat="1" applyFont="1" applyFill="1" applyBorder="1" applyAlignment="1" applyProtection="1">
      <alignment horizontal="justify" vertical="center"/>
    </xf>
    <xf numFmtId="0" fontId="29" fillId="2" borderId="22" xfId="7" quotePrefix="1" applyNumberFormat="1" applyFont="1" applyFill="1" applyBorder="1" applyAlignment="1" applyProtection="1">
      <alignment horizontal="justify" vertical="center"/>
    </xf>
    <xf numFmtId="0" fontId="29" fillId="2" borderId="17" xfId="7" quotePrefix="1" applyNumberFormat="1" applyFont="1" applyFill="1" applyBorder="1" applyAlignment="1" applyProtection="1">
      <alignment horizontal="justify" vertical="center"/>
    </xf>
    <xf numFmtId="0" fontId="66" fillId="2" borderId="19" xfId="5" applyFont="1" applyFill="1" applyBorder="1" applyAlignment="1" applyProtection="1">
      <alignment horizontal="right" wrapText="1"/>
    </xf>
    <xf numFmtId="0" fontId="61" fillId="2" borderId="3" xfId="5" applyFont="1" applyFill="1" applyBorder="1" applyAlignment="1" applyProtection="1">
      <alignment horizontal="left" wrapText="1"/>
    </xf>
    <xf numFmtId="166" fontId="29" fillId="2" borderId="27" xfId="5" applyNumberFormat="1" applyFont="1" applyFill="1" applyBorder="1" applyAlignment="1" applyProtection="1">
      <alignment horizontal="center" wrapText="1"/>
    </xf>
    <xf numFmtId="0" fontId="29" fillId="2" borderId="16" xfId="7" applyNumberFormat="1" applyFont="1" applyFill="1" applyBorder="1" applyAlignment="1" applyProtection="1">
      <alignment horizontal="justify" vertical="center"/>
    </xf>
    <xf numFmtId="0" fontId="66" fillId="0" borderId="22" xfId="5" applyFont="1" applyBorder="1" applyAlignment="1" applyProtection="1">
      <alignment horizontal="center" wrapText="1"/>
    </xf>
    <xf numFmtId="2" fontId="67" fillId="0" borderId="22" xfId="6" applyNumberFormat="1" applyFont="1" applyBorder="1" applyAlignment="1" applyProtection="1">
      <alignment horizontal="right" wrapText="1"/>
    </xf>
    <xf numFmtId="0" fontId="29" fillId="2" borderId="21" xfId="7" applyNumberFormat="1" applyFont="1" applyFill="1" applyBorder="1" applyAlignment="1" applyProtection="1">
      <alignment horizontal="justify" vertical="center"/>
    </xf>
    <xf numFmtId="0" fontId="67" fillId="2" borderId="23" xfId="5" applyFont="1" applyFill="1" applyBorder="1" applyAlignment="1" applyProtection="1">
      <alignment horizontal="left" vertical="top" wrapText="1"/>
    </xf>
    <xf numFmtId="0" fontId="61" fillId="2" borderId="28" xfId="5" applyFont="1" applyFill="1" applyBorder="1" applyAlignment="1" applyProtection="1">
      <alignment horizontal="right" wrapText="1"/>
    </xf>
    <xf numFmtId="0" fontId="29" fillId="2" borderId="22" xfId="7" quotePrefix="1" applyNumberFormat="1" applyFont="1" applyFill="1" applyBorder="1" applyAlignment="1" applyProtection="1">
      <alignment horizontal="justify" vertical="center" wrapText="1"/>
    </xf>
    <xf numFmtId="0" fontId="66" fillId="2" borderId="24" xfId="5" applyFont="1" applyFill="1" applyBorder="1" applyAlignment="1" applyProtection="1">
      <alignment horizontal="center" wrapText="1"/>
    </xf>
    <xf numFmtId="0" fontId="61" fillId="2" borderId="0" xfId="5" applyFont="1" applyFill="1" applyBorder="1" applyAlignment="1" applyProtection="1">
      <alignment horizontal="right" wrapText="1"/>
    </xf>
    <xf numFmtId="166" fontId="29" fillId="2" borderId="26" xfId="5" applyNumberFormat="1" applyFont="1" applyFill="1" applyBorder="1" applyAlignment="1" applyProtection="1">
      <alignment horizontal="right" wrapText="1"/>
    </xf>
    <xf numFmtId="0" fontId="29" fillId="0" borderId="22" xfId="7" quotePrefix="1" applyNumberFormat="1" applyFont="1" applyFill="1" applyBorder="1" applyAlignment="1" applyProtection="1">
      <alignment horizontal="justify" vertical="center"/>
    </xf>
    <xf numFmtId="49" fontId="29" fillId="2" borderId="17" xfId="7" quotePrefix="1" applyNumberFormat="1" applyFont="1" applyFill="1" applyBorder="1" applyAlignment="1" applyProtection="1">
      <alignment horizontal="justify" vertical="center"/>
    </xf>
    <xf numFmtId="49" fontId="29" fillId="2" borderId="16" xfId="7" applyNumberFormat="1" applyFont="1" applyFill="1" applyBorder="1" applyAlignment="1" applyProtection="1">
      <alignment horizontal="justify" vertical="center"/>
    </xf>
    <xf numFmtId="0" fontId="61" fillId="2" borderId="20" xfId="5" applyFont="1" applyFill="1" applyBorder="1" applyAlignment="1" applyProtection="1">
      <alignment horizontal="right" wrapText="1"/>
    </xf>
    <xf numFmtId="0" fontId="66" fillId="0" borderId="17" xfId="5" applyFont="1" applyBorder="1" applyAlignment="1" applyProtection="1">
      <alignment horizontal="center" wrapText="1"/>
    </xf>
    <xf numFmtId="2" fontId="67" fillId="0" borderId="17" xfId="6" applyNumberFormat="1" applyFont="1" applyBorder="1" applyAlignment="1" applyProtection="1">
      <alignment horizontal="right" wrapText="1"/>
    </xf>
    <xf numFmtId="0" fontId="29" fillId="2" borderId="16" xfId="5" applyNumberFormat="1" applyFont="1" applyFill="1" applyBorder="1" applyAlignment="1" applyProtection="1">
      <alignment vertical="justify" wrapText="1"/>
    </xf>
    <xf numFmtId="2" fontId="67" fillId="0" borderId="16" xfId="6" applyNumberFormat="1" applyFont="1" applyBorder="1" applyAlignment="1" applyProtection="1">
      <alignment horizontal="right" wrapText="1"/>
    </xf>
    <xf numFmtId="0" fontId="29" fillId="0" borderId="16" xfId="7" quotePrefix="1" applyNumberFormat="1" applyFont="1" applyFill="1" applyBorder="1" applyAlignment="1" applyProtection="1">
      <alignment horizontal="justify" vertical="top" wrapText="1"/>
    </xf>
    <xf numFmtId="0" fontId="66" fillId="0" borderId="21" xfId="5" applyFont="1" applyBorder="1" applyAlignment="1" applyProtection="1">
      <alignment horizontal="center" wrapText="1"/>
    </xf>
    <xf numFmtId="2" fontId="67" fillId="0" borderId="21" xfId="6" applyNumberFormat="1" applyFont="1" applyBorder="1" applyAlignment="1" applyProtection="1">
      <alignment horizontal="right" wrapText="1"/>
    </xf>
    <xf numFmtId="0" fontId="66" fillId="2" borderId="23" xfId="5" applyFont="1" applyFill="1" applyBorder="1" applyAlignment="1" applyProtection="1">
      <alignment horizontal="center" wrapText="1"/>
    </xf>
    <xf numFmtId="0" fontId="29" fillId="2" borderId="21" xfId="5" applyNumberFormat="1" applyFont="1" applyFill="1" applyBorder="1" applyAlignment="1" applyProtection="1">
      <alignment horizontal="left" vertical="top" wrapText="1"/>
    </xf>
    <xf numFmtId="0" fontId="29" fillId="2" borderId="17" xfId="5" applyNumberFormat="1" applyFont="1" applyFill="1" applyBorder="1" applyAlignment="1" applyProtection="1">
      <alignment horizontal="left" wrapText="1"/>
    </xf>
    <xf numFmtId="2" fontId="67" fillId="0" borderId="17" xfId="5" applyNumberFormat="1" applyFont="1" applyBorder="1" applyAlignment="1" applyProtection="1">
      <alignment horizontal="right" wrapText="1"/>
    </xf>
    <xf numFmtId="0" fontId="29" fillId="2" borderId="16" xfId="5" applyNumberFormat="1" applyFont="1" applyFill="1" applyBorder="1" applyAlignment="1" applyProtection="1">
      <alignment horizontal="left" vertical="top" wrapText="1"/>
    </xf>
    <xf numFmtId="2" fontId="67" fillId="0" borderId="21" xfId="5" applyNumberFormat="1" applyFont="1" applyBorder="1" applyAlignment="1" applyProtection="1">
      <alignment horizontal="right" wrapText="1"/>
    </xf>
    <xf numFmtId="1" fontId="29" fillId="2" borderId="20" xfId="6" applyNumberFormat="1" applyFont="1" applyFill="1" applyBorder="1" applyAlignment="1" applyProtection="1">
      <alignment horizontal="right" vertical="top" wrapText="1"/>
    </xf>
    <xf numFmtId="1" fontId="29" fillId="2" borderId="20" xfId="5" applyNumberFormat="1" applyFont="1" applyFill="1" applyBorder="1" applyAlignment="1" applyProtection="1">
      <alignment horizontal="right" vertical="top" wrapText="1"/>
    </xf>
    <xf numFmtId="0" fontId="41" fillId="0" borderId="0" xfId="5" applyFont="1" applyProtection="1"/>
    <xf numFmtId="0" fontId="29" fillId="2" borderId="16" xfId="5" applyNumberFormat="1" applyFont="1" applyFill="1" applyBorder="1" applyProtection="1"/>
    <xf numFmtId="49" fontId="29" fillId="0" borderId="16" xfId="5" applyNumberFormat="1" applyFont="1" applyFill="1" applyBorder="1" applyAlignment="1" applyProtection="1">
      <alignment horizontal="center" vertical="center" wrapText="1"/>
    </xf>
    <xf numFmtId="0" fontId="66" fillId="2" borderId="16" xfId="5" applyNumberFormat="1" applyFont="1" applyFill="1" applyBorder="1" applyAlignment="1" applyProtection="1">
      <alignment horizontal="left" vertical="top" wrapText="1"/>
    </xf>
    <xf numFmtId="166" fontId="37" fillId="0" borderId="0" xfId="5" applyNumberFormat="1" applyFont="1" applyFill="1" applyAlignment="1" applyProtection="1">
      <alignment horizontal="left" wrapText="1"/>
    </xf>
    <xf numFmtId="0" fontId="66" fillId="2" borderId="16" xfId="5" applyNumberFormat="1" applyFont="1" applyFill="1" applyBorder="1" applyAlignment="1" applyProtection="1">
      <alignment wrapText="1"/>
    </xf>
    <xf numFmtId="0" fontId="66" fillId="2" borderId="16" xfId="5" applyNumberFormat="1" applyFont="1" applyFill="1" applyBorder="1" applyAlignment="1" applyProtection="1">
      <alignment vertical="top" wrapText="1"/>
    </xf>
    <xf numFmtId="0" fontId="66" fillId="2" borderId="21" xfId="5" applyFont="1" applyFill="1" applyBorder="1" applyAlignment="1" applyProtection="1">
      <alignment horizontal="center" wrapText="1"/>
    </xf>
    <xf numFmtId="2" fontId="67" fillId="2" borderId="21" xfId="5" applyNumberFormat="1" applyFont="1" applyFill="1" applyBorder="1" applyAlignment="1" applyProtection="1">
      <alignment horizontal="right" wrapText="1"/>
    </xf>
    <xf numFmtId="0" fontId="66" fillId="2" borderId="21" xfId="5" applyNumberFormat="1" applyFont="1" applyFill="1" applyBorder="1" applyAlignment="1" applyProtection="1">
      <alignment vertical="top" wrapText="1"/>
    </xf>
    <xf numFmtId="0" fontId="29" fillId="2" borderId="28" xfId="5" applyFont="1" applyFill="1" applyBorder="1" applyProtection="1"/>
    <xf numFmtId="166" fontId="29" fillId="2" borderId="25" xfId="5" applyNumberFormat="1" applyFont="1" applyFill="1" applyBorder="1" applyAlignment="1" applyProtection="1">
      <alignment horizontal="center"/>
    </xf>
    <xf numFmtId="166" fontId="41" fillId="0" borderId="0" xfId="5" applyNumberFormat="1" applyFont="1" applyAlignment="1" applyProtection="1">
      <alignment horizontal="left"/>
    </xf>
    <xf numFmtId="0" fontId="70" fillId="2" borderId="22" xfId="5" applyNumberFormat="1" applyFont="1" applyFill="1" applyBorder="1" applyAlignment="1" applyProtection="1">
      <alignment horizontal="left" vertical="top" wrapText="1"/>
    </xf>
    <xf numFmtId="0" fontId="29" fillId="2" borderId="3" xfId="5" applyFont="1" applyFill="1" applyBorder="1" applyProtection="1"/>
    <xf numFmtId="166" fontId="29" fillId="2" borderId="27" xfId="5" applyNumberFormat="1" applyFont="1" applyFill="1" applyBorder="1" applyAlignment="1" applyProtection="1">
      <alignment horizontal="center"/>
    </xf>
    <xf numFmtId="0" fontId="66" fillId="2" borderId="17" xfId="5" applyNumberFormat="1" applyFont="1" applyFill="1" applyBorder="1" applyAlignment="1" applyProtection="1">
      <alignment horizontal="left" wrapText="1"/>
    </xf>
    <xf numFmtId="0" fontId="66" fillId="2" borderId="22" xfId="5" applyFont="1" applyFill="1" applyBorder="1" applyAlignment="1" applyProtection="1">
      <alignment horizontal="center" wrapText="1"/>
    </xf>
    <xf numFmtId="2" fontId="67" fillId="2" borderId="22" xfId="5" applyNumberFormat="1" applyFont="1" applyFill="1" applyBorder="1" applyAlignment="1" applyProtection="1">
      <alignment horizontal="right" wrapText="1"/>
    </xf>
    <xf numFmtId="0" fontId="29" fillId="2" borderId="28" xfId="5" applyFont="1" applyFill="1" applyBorder="1" applyAlignment="1" applyProtection="1">
      <alignment horizontal="right"/>
    </xf>
    <xf numFmtId="166" fontId="29" fillId="2" borderId="25" xfId="5" applyNumberFormat="1" applyFont="1" applyFill="1" applyBorder="1" applyAlignment="1" applyProtection="1">
      <alignment horizontal="right"/>
    </xf>
    <xf numFmtId="0" fontId="70" fillId="2" borderId="17" xfId="5" applyNumberFormat="1" applyFont="1" applyFill="1" applyBorder="1" applyAlignment="1" applyProtection="1">
      <alignment horizontal="left" vertical="top" wrapText="1"/>
    </xf>
    <xf numFmtId="0" fontId="29" fillId="2" borderId="20" xfId="5" applyFont="1" applyFill="1" applyBorder="1" applyAlignment="1" applyProtection="1">
      <alignment horizontal="right"/>
    </xf>
    <xf numFmtId="166" fontId="29" fillId="2" borderId="14" xfId="5" applyNumberFormat="1" applyFont="1" applyFill="1" applyBorder="1" applyAlignment="1" applyProtection="1">
      <alignment horizontal="right"/>
    </xf>
    <xf numFmtId="0" fontId="66" fillId="2" borderId="16" xfId="5" applyNumberFormat="1" applyFont="1" applyFill="1" applyBorder="1" applyAlignment="1" applyProtection="1">
      <alignment horizontal="left" wrapText="1"/>
    </xf>
    <xf numFmtId="0" fontId="66" fillId="2" borderId="17" xfId="5" applyFont="1" applyFill="1" applyBorder="1" applyAlignment="1" applyProtection="1">
      <alignment horizontal="center" wrapText="1"/>
    </xf>
    <xf numFmtId="2" fontId="67" fillId="2" borderId="17" xfId="5" applyNumberFormat="1" applyFont="1" applyFill="1" applyBorder="1" applyAlignment="1" applyProtection="1">
      <alignment horizontal="right" wrapText="1"/>
    </xf>
    <xf numFmtId="0" fontId="70" fillId="2" borderId="16" xfId="5" applyNumberFormat="1" applyFont="1" applyFill="1" applyBorder="1" applyAlignment="1" applyProtection="1">
      <alignment horizontal="left" vertical="top" wrapText="1"/>
    </xf>
    <xf numFmtId="4" fontId="29" fillId="37" borderId="16" xfId="6" applyNumberFormat="1" applyFont="1" applyFill="1" applyBorder="1" applyAlignment="1" applyProtection="1">
      <alignment horizontal="right" wrapText="1"/>
      <protection locked="0"/>
    </xf>
    <xf numFmtId="4" fontId="29" fillId="37" borderId="16" xfId="5" applyNumberFormat="1" applyFont="1" applyFill="1" applyBorder="1" applyAlignment="1" applyProtection="1">
      <alignment horizontal="right" wrapText="1"/>
      <protection locked="0"/>
    </xf>
    <xf numFmtId="4" fontId="60" fillId="2" borderId="0" xfId="1" applyNumberFormat="1" applyFont="1" applyFill="1" applyBorder="1" applyAlignment="1" applyProtection="1">
      <alignment horizontal="left" vertical="center" wrapText="1"/>
      <protection locked="0"/>
    </xf>
    <xf numFmtId="166" fontId="67" fillId="0" borderId="0" xfId="5" applyNumberFormat="1" applyFont="1" applyAlignment="1" applyProtection="1">
      <alignment horizontal="left" vertical="top" wrapText="1"/>
      <protection locked="0"/>
    </xf>
    <xf numFmtId="4" fontId="0" fillId="0" borderId="0" xfId="0" applyNumberFormat="1" applyAlignment="1" applyProtection="1">
      <alignment vertical="center"/>
    </xf>
    <xf numFmtId="4" fontId="70" fillId="35" borderId="18" xfId="5" applyNumberFormat="1" applyFont="1" applyFill="1" applyBorder="1" applyAlignment="1" applyProtection="1">
      <alignment horizontal="center" vertical="center"/>
    </xf>
    <xf numFmtId="4" fontId="23" fillId="43" borderId="18" xfId="9" applyNumberFormat="1" applyFont="1" applyFill="1" applyBorder="1" applyAlignment="1" applyProtection="1">
      <alignment horizontal="center" vertical="center" wrapText="1"/>
    </xf>
    <xf numFmtId="4" fontId="66" fillId="0" borderId="16" xfId="0" applyNumberFormat="1" applyFont="1" applyBorder="1" applyAlignment="1" applyProtection="1">
      <alignment vertical="center"/>
    </xf>
    <xf numFmtId="4" fontId="66" fillId="0" borderId="0" xfId="0" applyNumberFormat="1" applyFont="1" applyAlignment="1" applyProtection="1">
      <alignment vertical="center"/>
    </xf>
    <xf numFmtId="4" fontId="24" fillId="2" borderId="28" xfId="0" applyNumberFormat="1" applyFont="1" applyFill="1" applyBorder="1" applyAlignment="1" applyProtection="1">
      <alignment horizontal="right" vertical="center" wrapText="1"/>
    </xf>
    <xf numFmtId="4" fontId="24" fillId="2" borderId="20" xfId="0" applyNumberFormat="1" applyFont="1" applyFill="1" applyBorder="1" applyAlignment="1" applyProtection="1">
      <alignment horizontal="right" vertical="center" wrapText="1"/>
    </xf>
    <xf numFmtId="4" fontId="24" fillId="2" borderId="0" xfId="0" applyNumberFormat="1" applyFont="1" applyFill="1" applyBorder="1" applyAlignment="1" applyProtection="1">
      <alignment horizontal="right" vertical="center" wrapText="1"/>
    </xf>
    <xf numFmtId="4" fontId="24" fillId="2" borderId="3" xfId="0" applyNumberFormat="1" applyFont="1" applyFill="1" applyBorder="1" applyAlignment="1" applyProtection="1">
      <alignment horizontal="right" vertical="center" wrapText="1"/>
    </xf>
    <xf numFmtId="4" fontId="0" fillId="0" borderId="0" xfId="0" applyNumberFormat="1" applyProtection="1"/>
    <xf numFmtId="0" fontId="0" fillId="0" borderId="20" xfId="0" applyBorder="1" applyProtection="1"/>
    <xf numFmtId="0" fontId="77" fillId="2" borderId="0" xfId="0" applyFont="1" applyFill="1" applyProtection="1"/>
    <xf numFmtId="0" fontId="0" fillId="2" borderId="0" xfId="0" applyFill="1" applyProtection="1"/>
    <xf numFmtId="0" fontId="23" fillId="39" borderId="16" xfId="0" applyFont="1" applyFill="1" applyBorder="1" applyAlignment="1" applyProtection="1">
      <alignment horizontal="center" vertical="center" wrapText="1"/>
    </xf>
    <xf numFmtId="4" fontId="24" fillId="0" borderId="28" xfId="0" applyNumberFormat="1" applyFont="1" applyFill="1" applyBorder="1" applyAlignment="1" applyProtection="1">
      <alignment horizontal="right" vertical="center" wrapText="1"/>
    </xf>
    <xf numFmtId="4" fontId="24" fillId="0" borderId="0" xfId="0" applyNumberFormat="1" applyFont="1" applyFill="1" applyBorder="1" applyAlignment="1" applyProtection="1">
      <alignment vertical="center" wrapText="1"/>
    </xf>
    <xf numFmtId="4" fontId="24" fillId="0" borderId="3" xfId="0" applyNumberFormat="1" applyFont="1" applyFill="1" applyBorder="1" applyAlignment="1" applyProtection="1">
      <alignment horizontal="right" vertical="center" wrapText="1"/>
    </xf>
    <xf numFmtId="0" fontId="24" fillId="0" borderId="0" xfId="0" applyFont="1" applyFill="1" applyBorder="1" applyAlignment="1" applyProtection="1">
      <alignment vertical="center" wrapText="1"/>
    </xf>
    <xf numFmtId="165" fontId="24" fillId="0" borderId="0" xfId="0" applyNumberFormat="1" applyFont="1" applyFill="1" applyBorder="1" applyAlignment="1" applyProtection="1">
      <alignment horizontal="right" vertical="center" wrapText="1"/>
    </xf>
    <xf numFmtId="4" fontId="24" fillId="0" borderId="20" xfId="0" applyNumberFormat="1" applyFont="1" applyFill="1" applyBorder="1" applyAlignment="1" applyProtection="1">
      <alignment horizontal="right" vertical="center" wrapText="1"/>
    </xf>
    <xf numFmtId="4" fontId="0" fillId="0" borderId="3" xfId="0" applyNumberFormat="1" applyBorder="1" applyAlignment="1" applyProtection="1">
      <alignment vertical="center"/>
    </xf>
    <xf numFmtId="0" fontId="0" fillId="0" borderId="0" xfId="0" applyFill="1" applyProtection="1"/>
    <xf numFmtId="165" fontId="24" fillId="2" borderId="0" xfId="0" applyNumberFormat="1" applyFont="1" applyFill="1" applyBorder="1" applyAlignment="1" applyProtection="1">
      <alignment horizontal="right" vertical="center" wrapText="1"/>
    </xf>
    <xf numFmtId="4" fontId="74" fillId="2" borderId="20" xfId="5" applyNumberFormat="1" applyFont="1" applyFill="1" applyBorder="1" applyAlignment="1" applyProtection="1">
      <alignment horizontal="center" vertical="center"/>
    </xf>
    <xf numFmtId="44" fontId="0" fillId="0" borderId="0" xfId="0" applyNumberFormat="1" applyProtection="1"/>
    <xf numFmtId="0" fontId="0" fillId="0" borderId="0" xfId="0" applyAlignment="1" applyProtection="1">
      <alignment horizontal="right"/>
    </xf>
    <xf numFmtId="0" fontId="48" fillId="0" borderId="0" xfId="9" applyFont="1" applyProtection="1"/>
    <xf numFmtId="0" fontId="23" fillId="35" borderId="16" xfId="5" applyFont="1" applyFill="1" applyBorder="1" applyAlignment="1" applyProtection="1">
      <alignment horizontal="center" vertical="center"/>
    </xf>
    <xf numFmtId="49" fontId="23" fillId="39" borderId="16" xfId="120" applyNumberFormat="1" applyFont="1" applyFill="1" applyBorder="1" applyAlignment="1" applyProtection="1">
      <alignment horizontal="center" vertical="center" wrapText="1"/>
    </xf>
    <xf numFmtId="0" fontId="29" fillId="2" borderId="23" xfId="120" applyFont="1" applyFill="1" applyBorder="1" applyAlignment="1" applyProtection="1">
      <alignment horizontal="justify" vertical="center" wrapText="1"/>
    </xf>
    <xf numFmtId="0" fontId="29" fillId="2" borderId="28" xfId="120" applyFont="1" applyFill="1" applyBorder="1" applyAlignment="1" applyProtection="1">
      <alignment horizontal="center" vertical="center" wrapText="1"/>
    </xf>
    <xf numFmtId="4" fontId="67" fillId="2" borderId="28" xfId="120" applyNumberFormat="1" applyFont="1" applyFill="1" applyBorder="1" applyAlignment="1" applyProtection="1">
      <alignment horizontal="right" vertical="center" wrapText="1"/>
    </xf>
    <xf numFmtId="4" fontId="29" fillId="2" borderId="28" xfId="120" applyNumberFormat="1" applyFont="1" applyFill="1" applyBorder="1" applyAlignment="1" applyProtection="1">
      <alignment horizontal="center" vertical="center" wrapText="1"/>
    </xf>
    <xf numFmtId="4" fontId="29" fillId="2" borderId="25" xfId="9" applyNumberFormat="1" applyFont="1" applyFill="1" applyBorder="1" applyAlignment="1" applyProtection="1">
      <alignment horizontal="center" vertical="center"/>
    </xf>
    <xf numFmtId="0" fontId="29" fillId="2" borderId="24" xfId="120" applyFont="1" applyFill="1" applyBorder="1" applyAlignment="1" applyProtection="1">
      <alignment horizontal="justify" vertical="center" wrapText="1"/>
    </xf>
    <xf numFmtId="0" fontId="29" fillId="2" borderId="0" xfId="120" applyFont="1" applyFill="1" applyBorder="1" applyAlignment="1" applyProtection="1">
      <alignment horizontal="center" vertical="center" wrapText="1"/>
    </xf>
    <xf numFmtId="4" fontId="67" fillId="2" borderId="0" xfId="120" applyNumberFormat="1" applyFont="1" applyFill="1" applyBorder="1" applyAlignment="1" applyProtection="1">
      <alignment horizontal="right" vertical="center" wrapText="1"/>
    </xf>
    <xf numFmtId="4" fontId="29" fillId="2" borderId="0" xfId="120" applyNumberFormat="1" applyFont="1" applyFill="1" applyBorder="1" applyAlignment="1" applyProtection="1">
      <alignment horizontal="center" vertical="center" wrapText="1"/>
    </xf>
    <xf numFmtId="4" fontId="29" fillId="2" borderId="26" xfId="9" applyNumberFormat="1" applyFont="1" applyFill="1" applyBorder="1" applyAlignment="1" applyProtection="1">
      <alignment horizontal="center" vertical="center"/>
    </xf>
    <xf numFmtId="0" fontId="48" fillId="0" borderId="0" xfId="9" applyFont="1" applyBorder="1" applyProtection="1"/>
    <xf numFmtId="0" fontId="29" fillId="2" borderId="19" xfId="120" applyFont="1" applyFill="1" applyBorder="1" applyAlignment="1" applyProtection="1">
      <alignment horizontal="justify" vertical="center" wrapText="1"/>
    </xf>
    <xf numFmtId="0" fontId="29" fillId="0" borderId="16" xfId="115" applyFont="1" applyFill="1" applyBorder="1" applyAlignment="1" applyProtection="1">
      <alignment horizontal="justify" vertical="center"/>
    </xf>
    <xf numFmtId="0" fontId="29" fillId="2" borderId="3" xfId="120" applyFont="1" applyFill="1" applyBorder="1" applyAlignment="1" applyProtection="1">
      <alignment horizontal="center" vertical="center" wrapText="1"/>
    </xf>
    <xf numFmtId="4" fontId="67" fillId="2" borderId="3" xfId="120" applyNumberFormat="1" applyFont="1" applyFill="1" applyBorder="1" applyAlignment="1" applyProtection="1">
      <alignment horizontal="right" vertical="center" wrapText="1"/>
    </xf>
    <xf numFmtId="4" fontId="29" fillId="2" borderId="3" xfId="120" applyNumberFormat="1" applyFont="1" applyFill="1" applyBorder="1" applyAlignment="1" applyProtection="1">
      <alignment horizontal="center" vertical="center" wrapText="1"/>
    </xf>
    <xf numFmtId="4" fontId="29" fillId="2" borderId="27" xfId="9" applyNumberFormat="1" applyFont="1" applyFill="1" applyBorder="1" applyAlignment="1" applyProtection="1">
      <alignment horizontal="center" vertical="center"/>
    </xf>
    <xf numFmtId="0" fontId="29" fillId="2" borderId="22" xfId="120" applyFont="1" applyFill="1" applyBorder="1" applyAlignment="1" applyProtection="1">
      <alignment horizontal="justify" vertical="center" wrapText="1"/>
    </xf>
    <xf numFmtId="0" fontId="29" fillId="2" borderId="24" xfId="120" applyFont="1" applyFill="1" applyBorder="1" applyAlignment="1" applyProtection="1">
      <alignment horizontal="center" vertical="center" wrapText="1"/>
    </xf>
    <xf numFmtId="0" fontId="29" fillId="2" borderId="17" xfId="120" applyFont="1" applyFill="1" applyBorder="1" applyAlignment="1" applyProtection="1">
      <alignment horizontal="justify" vertical="center" wrapText="1"/>
    </xf>
    <xf numFmtId="0" fontId="29" fillId="2" borderId="22" xfId="114" applyFont="1" applyFill="1" applyBorder="1" applyAlignment="1" applyProtection="1">
      <alignment horizontal="justify" vertical="center"/>
    </xf>
    <xf numFmtId="0" fontId="29" fillId="2" borderId="24" xfId="9" applyFont="1" applyFill="1" applyBorder="1" applyAlignment="1" applyProtection="1">
      <alignment horizontal="center" vertical="center"/>
    </xf>
    <xf numFmtId="0" fontId="67" fillId="2" borderId="0" xfId="9" applyFont="1" applyFill="1" applyBorder="1" applyAlignment="1" applyProtection="1">
      <alignment horizontal="right" vertical="center"/>
    </xf>
    <xf numFmtId="0" fontId="29" fillId="2" borderId="22" xfId="9" applyFont="1" applyFill="1" applyBorder="1" applyAlignment="1" applyProtection="1">
      <alignment horizontal="justify" vertical="center" wrapText="1"/>
    </xf>
    <xf numFmtId="0" fontId="29" fillId="2" borderId="19" xfId="9" applyFont="1" applyFill="1" applyBorder="1" applyAlignment="1" applyProtection="1">
      <alignment horizontal="center" vertical="center"/>
    </xf>
    <xf numFmtId="0" fontId="67" fillId="2" borderId="3" xfId="9" applyFont="1" applyFill="1" applyBorder="1" applyAlignment="1" applyProtection="1">
      <alignment horizontal="right" vertical="center"/>
    </xf>
    <xf numFmtId="0" fontId="29" fillId="2" borderId="17" xfId="9" applyFont="1" applyFill="1" applyBorder="1" applyAlignment="1" applyProtection="1">
      <alignment horizontal="justify" vertical="center" wrapText="1"/>
    </xf>
    <xf numFmtId="0" fontId="29" fillId="0" borderId="21" xfId="9" applyFont="1" applyBorder="1" applyAlignment="1" applyProtection="1">
      <alignment horizontal="center" vertical="center"/>
    </xf>
    <xf numFmtId="2" fontId="67" fillId="0" borderId="21" xfId="9" applyNumberFormat="1" applyFont="1" applyBorder="1" applyAlignment="1" applyProtection="1">
      <alignment horizontal="right" vertical="center"/>
    </xf>
    <xf numFmtId="4" fontId="29" fillId="0" borderId="22" xfId="9" applyNumberFormat="1" applyFont="1" applyBorder="1" applyAlignment="1" applyProtection="1">
      <alignment horizontal="right" vertical="center"/>
    </xf>
    <xf numFmtId="0" fontId="29" fillId="2" borderId="23" xfId="9" applyFont="1" applyFill="1" applyBorder="1" applyAlignment="1" applyProtection="1">
      <alignment horizontal="center" vertical="center"/>
    </xf>
    <xf numFmtId="0" fontId="67" fillId="2" borderId="28" xfId="9" applyFont="1" applyFill="1" applyBorder="1" applyAlignment="1" applyProtection="1">
      <alignment horizontal="right" vertical="center"/>
    </xf>
    <xf numFmtId="0" fontId="29" fillId="2" borderId="21" xfId="9" applyFont="1" applyFill="1" applyBorder="1" applyAlignment="1" applyProtection="1">
      <alignment horizontal="justify" vertical="center" wrapText="1"/>
    </xf>
    <xf numFmtId="0" fontId="29" fillId="2" borderId="22" xfId="9" quotePrefix="1" applyFont="1" applyFill="1" applyBorder="1" applyAlignment="1" applyProtection="1">
      <alignment horizontal="justify" vertical="center" wrapText="1"/>
    </xf>
    <xf numFmtId="2" fontId="67" fillId="0" borderId="22" xfId="9" applyNumberFormat="1" applyFont="1" applyBorder="1" applyAlignment="1" applyProtection="1">
      <alignment horizontal="right" vertical="center"/>
    </xf>
    <xf numFmtId="2" fontId="67" fillId="2" borderId="21" xfId="9" applyNumberFormat="1" applyFont="1" applyFill="1" applyBorder="1" applyAlignment="1" applyProtection="1">
      <alignment horizontal="right" vertical="center"/>
    </xf>
    <xf numFmtId="2" fontId="67" fillId="2" borderId="28" xfId="9" applyNumberFormat="1" applyFont="1" applyFill="1" applyBorder="1" applyAlignment="1" applyProtection="1">
      <alignment horizontal="right" vertical="center"/>
    </xf>
    <xf numFmtId="2" fontId="67" fillId="2" borderId="0" xfId="9" applyNumberFormat="1" applyFont="1" applyFill="1" applyBorder="1" applyAlignment="1" applyProtection="1">
      <alignment horizontal="right" vertical="center"/>
    </xf>
    <xf numFmtId="0" fontId="29" fillId="2" borderId="17" xfId="115" applyFont="1" applyFill="1" applyBorder="1" applyAlignment="1" applyProtection="1">
      <alignment horizontal="justify" vertical="center"/>
    </xf>
    <xf numFmtId="0" fontId="29" fillId="2" borderId="22" xfId="9" applyFont="1" applyFill="1" applyBorder="1" applyAlignment="1" applyProtection="1">
      <alignment vertical="center"/>
    </xf>
    <xf numFmtId="0" fontId="29" fillId="2" borderId="17" xfId="9" applyFont="1" applyFill="1" applyBorder="1" applyAlignment="1" applyProtection="1">
      <alignment vertical="center"/>
    </xf>
    <xf numFmtId="0" fontId="29" fillId="2" borderId="24" xfId="9" applyFont="1" applyFill="1" applyBorder="1" applyAlignment="1" applyProtection="1">
      <alignment horizontal="justify" vertical="center" wrapText="1"/>
    </xf>
    <xf numFmtId="0" fontId="29" fillId="2" borderId="19" xfId="9" applyFont="1" applyFill="1" applyBorder="1" applyAlignment="1" applyProtection="1">
      <alignment horizontal="justify" vertical="center" wrapText="1"/>
    </xf>
    <xf numFmtId="0" fontId="29" fillId="2" borderId="23" xfId="9" applyFont="1" applyFill="1" applyBorder="1" applyAlignment="1" applyProtection="1">
      <alignment vertical="center" wrapText="1"/>
    </xf>
    <xf numFmtId="0" fontId="29" fillId="2" borderId="24" xfId="9" applyFont="1" applyFill="1" applyBorder="1" applyAlignment="1" applyProtection="1">
      <alignment vertical="center"/>
    </xf>
    <xf numFmtId="0" fontId="29" fillId="2" borderId="24" xfId="9" applyFont="1" applyFill="1" applyBorder="1" applyAlignment="1" applyProtection="1">
      <alignment vertical="center" wrapText="1"/>
    </xf>
    <xf numFmtId="2" fontId="67" fillId="2" borderId="3" xfId="9" applyNumberFormat="1" applyFont="1" applyFill="1" applyBorder="1" applyAlignment="1" applyProtection="1">
      <alignment horizontal="right" vertical="center"/>
    </xf>
    <xf numFmtId="0" fontId="29" fillId="2" borderId="19" xfId="9" applyFont="1" applyFill="1" applyBorder="1" applyAlignment="1" applyProtection="1">
      <alignment vertical="center"/>
    </xf>
    <xf numFmtId="0" fontId="29" fillId="2" borderId="24" xfId="9" applyFont="1" applyFill="1" applyBorder="1" applyAlignment="1" applyProtection="1">
      <alignment horizontal="left" vertical="center"/>
    </xf>
    <xf numFmtId="0" fontId="29" fillId="2" borderId="19" xfId="9" applyFont="1" applyFill="1" applyBorder="1" applyAlignment="1" applyProtection="1">
      <alignment vertical="center" wrapText="1"/>
    </xf>
    <xf numFmtId="0" fontId="29" fillId="2" borderId="23" xfId="9" applyFont="1" applyFill="1" applyBorder="1" applyAlignment="1" applyProtection="1">
      <alignment horizontal="left" vertical="center"/>
    </xf>
    <xf numFmtId="0" fontId="29" fillId="2" borderId="23" xfId="9" applyFont="1" applyFill="1" applyBorder="1" applyAlignment="1" applyProtection="1">
      <alignment horizontal="justify" vertical="center" wrapText="1"/>
    </xf>
    <xf numFmtId="0" fontId="29" fillId="2" borderId="22" xfId="9" applyFont="1" applyFill="1" applyBorder="1" applyAlignment="1" applyProtection="1">
      <alignment vertical="center" wrapText="1"/>
    </xf>
    <xf numFmtId="0" fontId="29" fillId="2" borderId="0" xfId="9" applyFont="1" applyFill="1" applyBorder="1" applyAlignment="1" applyProtection="1">
      <alignment vertical="center" wrapText="1"/>
    </xf>
    <xf numFmtId="0" fontId="29" fillId="2" borderId="17" xfId="9" applyFont="1" applyFill="1" applyBorder="1" applyAlignment="1" applyProtection="1">
      <alignment vertical="center" wrapText="1"/>
    </xf>
    <xf numFmtId="0" fontId="29" fillId="2" borderId="21" xfId="115" applyFont="1" applyFill="1" applyBorder="1" applyAlignment="1" applyProtection="1">
      <alignment horizontal="justify" vertical="center"/>
    </xf>
    <xf numFmtId="49" fontId="29" fillId="0" borderId="21" xfId="118" applyNumberFormat="1" applyFont="1" applyBorder="1" applyAlignment="1" applyProtection="1">
      <alignment horizontal="center" vertical="center" wrapText="1"/>
    </xf>
    <xf numFmtId="0" fontId="29" fillId="2" borderId="21" xfId="9" applyFont="1" applyFill="1" applyBorder="1" applyAlignment="1" applyProtection="1">
      <alignment horizontal="left" vertical="center" wrapText="1"/>
    </xf>
    <xf numFmtId="0" fontId="29" fillId="2" borderId="21" xfId="9" applyFont="1" applyFill="1" applyBorder="1" applyAlignment="1" applyProtection="1">
      <alignment vertical="center" wrapText="1"/>
    </xf>
    <xf numFmtId="49" fontId="29" fillId="0" borderId="22" xfId="118" applyNumberFormat="1" applyFont="1" applyBorder="1" applyAlignment="1" applyProtection="1">
      <alignment horizontal="center" vertical="center" wrapText="1"/>
    </xf>
    <xf numFmtId="0" fontId="29" fillId="2" borderId="21" xfId="9" applyFont="1" applyFill="1" applyBorder="1" applyAlignment="1" applyProtection="1">
      <alignment vertical="center"/>
    </xf>
    <xf numFmtId="2" fontId="67" fillId="0" borderId="17" xfId="9" applyNumberFormat="1" applyFont="1" applyBorder="1" applyAlignment="1" applyProtection="1">
      <alignment horizontal="right" vertical="center"/>
    </xf>
    <xf numFmtId="49" fontId="29" fillId="0" borderId="16" xfId="118" applyNumberFormat="1" applyFont="1" applyBorder="1" applyAlignment="1" applyProtection="1">
      <alignment horizontal="center" vertical="center" wrapText="1"/>
    </xf>
    <xf numFmtId="0" fontId="29" fillId="2" borderId="16" xfId="9" applyFont="1" applyFill="1" applyBorder="1" applyAlignment="1" applyProtection="1">
      <alignment horizontal="justify" vertical="center" wrapText="1"/>
    </xf>
    <xf numFmtId="0" fontId="29" fillId="2" borderId="19" xfId="120" applyFont="1" applyFill="1" applyBorder="1" applyAlignment="1" applyProtection="1">
      <alignment horizontal="center" vertical="center" wrapText="1"/>
    </xf>
    <xf numFmtId="0" fontId="29" fillId="2" borderId="23" xfId="120" applyFont="1" applyFill="1" applyBorder="1" applyAlignment="1" applyProtection="1">
      <alignment horizontal="center" vertical="center" wrapText="1"/>
    </xf>
    <xf numFmtId="4" fontId="67" fillId="2" borderId="0" xfId="120" applyNumberFormat="1" applyFont="1" applyFill="1" applyBorder="1" applyAlignment="1" applyProtection="1">
      <alignment horizontal="center" vertical="center" wrapText="1"/>
    </xf>
    <xf numFmtId="4" fontId="67" fillId="2" borderId="3" xfId="120" applyNumberFormat="1" applyFont="1" applyFill="1" applyBorder="1" applyAlignment="1" applyProtection="1">
      <alignment horizontal="center" vertical="center" wrapText="1"/>
    </xf>
    <xf numFmtId="4" fontId="67" fillId="2" borderId="28" xfId="120" applyNumberFormat="1" applyFont="1" applyFill="1" applyBorder="1" applyAlignment="1" applyProtection="1">
      <alignment horizontal="center" vertical="center" wrapText="1"/>
    </xf>
    <xf numFmtId="4" fontId="29" fillId="2" borderId="20" xfId="120" applyNumberFormat="1" applyFont="1" applyFill="1" applyBorder="1" applyAlignment="1" applyProtection="1">
      <alignment horizontal="center" vertical="center" wrapText="1"/>
    </xf>
    <xf numFmtId="4" fontId="29" fillId="2" borderId="14" xfId="9" applyNumberFormat="1" applyFont="1" applyFill="1" applyBorder="1" applyAlignment="1" applyProtection="1">
      <alignment horizontal="center" vertical="center"/>
    </xf>
    <xf numFmtId="4" fontId="29" fillId="0" borderId="16" xfId="9" applyNumberFormat="1" applyFont="1" applyBorder="1" applyAlignment="1" applyProtection="1">
      <alignment horizontal="right"/>
    </xf>
    <xf numFmtId="0" fontId="29" fillId="0" borderId="22" xfId="120" applyFont="1" applyBorder="1" applyAlignment="1" applyProtection="1">
      <alignment horizontal="justify" vertical="center" wrapText="1"/>
    </xf>
    <xf numFmtId="4" fontId="67" fillId="0" borderId="22" xfId="120" applyNumberFormat="1" applyFont="1" applyBorder="1" applyAlignment="1" applyProtection="1">
      <alignment horizontal="right" wrapText="1"/>
    </xf>
    <xf numFmtId="4" fontId="67" fillId="0" borderId="22" xfId="120" applyNumberFormat="1" applyFont="1" applyBorder="1" applyAlignment="1" applyProtection="1">
      <alignment horizontal="right" vertical="center" wrapText="1"/>
    </xf>
    <xf numFmtId="0" fontId="29" fillId="2" borderId="21" xfId="120" applyFont="1" applyFill="1" applyBorder="1" applyAlignment="1" applyProtection="1">
      <alignment horizontal="justify" vertical="center" wrapText="1"/>
    </xf>
    <xf numFmtId="4" fontId="29" fillId="0" borderId="16" xfId="9" applyNumberFormat="1" applyFont="1" applyBorder="1" applyAlignment="1" applyProtection="1">
      <alignment horizontal="right" vertical="center"/>
    </xf>
    <xf numFmtId="4" fontId="67" fillId="0" borderId="21" xfId="120" applyNumberFormat="1" applyFont="1" applyBorder="1" applyAlignment="1" applyProtection="1">
      <alignment horizontal="right" vertical="center" wrapText="1"/>
    </xf>
    <xf numFmtId="0" fontId="29" fillId="0" borderId="16" xfId="120" applyFont="1" applyBorder="1" applyAlignment="1" applyProtection="1">
      <alignment horizontal="left" vertical="center" wrapText="1"/>
    </xf>
    <xf numFmtId="0" fontId="29" fillId="0" borderId="17" xfId="120" applyFont="1" applyBorder="1" applyAlignment="1" applyProtection="1">
      <alignment horizontal="center" vertical="center" wrapText="1"/>
    </xf>
    <xf numFmtId="0" fontId="29" fillId="0" borderId="16" xfId="120" applyFont="1" applyBorder="1" applyAlignment="1" applyProtection="1">
      <alignment horizontal="center" vertical="center" wrapText="1"/>
    </xf>
    <xf numFmtId="0" fontId="29" fillId="0" borderId="21" xfId="120" applyFont="1" applyBorder="1" applyAlignment="1" applyProtection="1">
      <alignment horizontal="center" vertical="center" wrapText="1"/>
    </xf>
    <xf numFmtId="0" fontId="29" fillId="0" borderId="22" xfId="120" applyFont="1" applyBorder="1" applyAlignment="1" applyProtection="1">
      <alignment horizontal="center" vertical="center" wrapText="1"/>
    </xf>
    <xf numFmtId="0" fontId="29" fillId="0" borderId="16" xfId="119" applyFont="1" applyBorder="1" applyAlignment="1" applyProtection="1">
      <alignment horizontal="justify" vertical="center" wrapText="1"/>
    </xf>
    <xf numFmtId="4" fontId="73" fillId="2" borderId="28" xfId="120" applyNumberFormat="1" applyFont="1" applyFill="1" applyBorder="1" applyAlignment="1" applyProtection="1">
      <alignment horizontal="center" vertical="center" wrapText="1"/>
    </xf>
    <xf numFmtId="0" fontId="67" fillId="2" borderId="18" xfId="120" applyFont="1" applyFill="1" applyBorder="1" applyAlignment="1" applyProtection="1">
      <alignment horizontal="center" vertical="center" wrapText="1"/>
    </xf>
    <xf numFmtId="4" fontId="67" fillId="2" borderId="20" xfId="120" applyNumberFormat="1" applyFont="1" applyFill="1" applyBorder="1" applyAlignment="1" applyProtection="1">
      <alignment horizontal="center" vertical="center" wrapText="1"/>
    </xf>
    <xf numFmtId="0" fontId="29" fillId="2" borderId="18" xfId="7" applyFont="1" applyFill="1" applyBorder="1" applyAlignment="1" applyProtection="1">
      <alignment horizontal="center" vertical="center"/>
    </xf>
    <xf numFmtId="0" fontId="67" fillId="2" borderId="20" xfId="7" applyFont="1" applyFill="1" applyBorder="1" applyAlignment="1" applyProtection="1">
      <alignment horizontal="right" vertical="center"/>
    </xf>
    <xf numFmtId="2" fontId="67" fillId="0" borderId="17" xfId="7" applyNumberFormat="1" applyFont="1" applyBorder="1" applyAlignment="1" applyProtection="1">
      <alignment horizontal="right" vertical="center"/>
    </xf>
    <xf numFmtId="0" fontId="29" fillId="0" borderId="16" xfId="7" applyFont="1" applyBorder="1" applyAlignment="1" applyProtection="1">
      <alignment horizontal="left" vertical="center" wrapText="1"/>
    </xf>
    <xf numFmtId="0" fontId="29" fillId="0" borderId="17" xfId="7" applyFont="1" applyBorder="1" applyAlignment="1" applyProtection="1">
      <alignment horizontal="center" vertical="center"/>
    </xf>
    <xf numFmtId="4" fontId="67" fillId="0" borderId="17" xfId="7" applyNumberFormat="1" applyFont="1" applyBorder="1" applyAlignment="1" applyProtection="1">
      <alignment horizontal="right" vertical="center" wrapText="1"/>
    </xf>
    <xf numFmtId="4" fontId="67" fillId="0" borderId="16" xfId="7" applyNumberFormat="1" applyFont="1" applyBorder="1" applyAlignment="1" applyProtection="1">
      <alignment horizontal="right" vertical="center" wrapText="1"/>
    </xf>
    <xf numFmtId="4" fontId="67" fillId="0" borderId="21" xfId="7" applyNumberFormat="1" applyFont="1" applyBorder="1" applyAlignment="1" applyProtection="1">
      <alignment horizontal="right" vertical="center" wrapText="1"/>
    </xf>
    <xf numFmtId="0" fontId="29" fillId="2" borderId="18" xfId="7" applyFont="1" applyFill="1" applyBorder="1" applyAlignment="1" applyProtection="1">
      <alignment horizontal="center" vertical="center" wrapText="1"/>
    </xf>
    <xf numFmtId="4" fontId="67" fillId="2" borderId="20" xfId="7" applyNumberFormat="1" applyFont="1" applyFill="1" applyBorder="1" applyAlignment="1" applyProtection="1">
      <alignment horizontal="right" vertical="center" wrapText="1"/>
    </xf>
    <xf numFmtId="0" fontId="29" fillId="0" borderId="17" xfId="7" applyFont="1" applyBorder="1" applyAlignment="1" applyProtection="1">
      <alignment horizontal="center" vertical="center" wrapText="1"/>
    </xf>
    <xf numFmtId="0" fontId="67" fillId="2" borderId="18" xfId="7" applyFont="1" applyFill="1" applyBorder="1" applyAlignment="1" applyProtection="1">
      <alignment horizontal="center" vertical="center"/>
    </xf>
    <xf numFmtId="2" fontId="67" fillId="2" borderId="20" xfId="7" applyNumberFormat="1" applyFont="1" applyFill="1" applyBorder="1" applyAlignment="1" applyProtection="1">
      <alignment horizontal="right" vertical="center"/>
    </xf>
    <xf numFmtId="2" fontId="67" fillId="0" borderId="16" xfId="7" applyNumberFormat="1" applyFont="1" applyBorder="1" applyAlignment="1" applyProtection="1">
      <alignment horizontal="right" vertical="center"/>
    </xf>
    <xf numFmtId="2" fontId="67" fillId="0" borderId="21" xfId="7" applyNumberFormat="1" applyFont="1" applyBorder="1" applyAlignment="1" applyProtection="1">
      <alignment horizontal="right" vertical="center"/>
    </xf>
    <xf numFmtId="0" fontId="29" fillId="0" borderId="17" xfId="9" applyFont="1" applyBorder="1" applyAlignment="1" applyProtection="1">
      <alignment horizontal="center" vertical="center" wrapText="1"/>
    </xf>
    <xf numFmtId="4" fontId="67" fillId="0" borderId="17" xfId="9" applyNumberFormat="1" applyFont="1" applyBorder="1" applyAlignment="1" applyProtection="1">
      <alignment horizontal="right" vertical="center" wrapText="1"/>
    </xf>
    <xf numFmtId="0" fontId="29" fillId="0" borderId="16" xfId="7" applyFont="1" applyFill="1" applyBorder="1" applyAlignment="1" applyProtection="1">
      <alignment horizontal="justify" vertical="center" wrapText="1"/>
    </xf>
    <xf numFmtId="0" fontId="29" fillId="0" borderId="16" xfId="7" applyFont="1" applyBorder="1" applyAlignment="1" applyProtection="1">
      <alignment horizontal="center" wrapText="1"/>
    </xf>
    <xf numFmtId="4" fontId="67" fillId="0" borderId="16" xfId="7" applyNumberFormat="1" applyFont="1" applyBorder="1" applyAlignment="1" applyProtection="1">
      <alignment horizontal="right" wrapText="1"/>
    </xf>
    <xf numFmtId="4" fontId="67" fillId="0" borderId="16" xfId="7" applyNumberFormat="1" applyFont="1" applyFill="1" applyBorder="1" applyAlignment="1" applyProtection="1">
      <alignment horizontal="right" wrapText="1"/>
    </xf>
    <xf numFmtId="0" fontId="29" fillId="0" borderId="16" xfId="117" applyFont="1" applyBorder="1" applyAlignment="1" applyProtection="1">
      <alignment horizontal="center" wrapText="1"/>
    </xf>
    <xf numFmtId="4" fontId="67" fillId="0" borderId="16" xfId="117" applyNumberFormat="1" applyFont="1" applyBorder="1" applyAlignment="1" applyProtection="1">
      <alignment horizontal="right" wrapText="1"/>
    </xf>
    <xf numFmtId="0" fontId="29" fillId="0" borderId="17" xfId="7" applyFont="1" applyBorder="1" applyAlignment="1" applyProtection="1">
      <alignment horizontal="center" wrapText="1"/>
    </xf>
    <xf numFmtId="0" fontId="29" fillId="0" borderId="21" xfId="7" applyFont="1" applyBorder="1" applyAlignment="1" applyProtection="1">
      <alignment horizontal="center" wrapText="1"/>
    </xf>
    <xf numFmtId="4" fontId="67" fillId="0" borderId="21" xfId="7" applyNumberFormat="1" applyFont="1" applyBorder="1" applyAlignment="1" applyProtection="1">
      <alignment horizontal="right" wrapText="1"/>
    </xf>
    <xf numFmtId="0" fontId="29" fillId="0" borderId="16" xfId="9" applyFont="1" applyFill="1" applyBorder="1" applyAlignment="1" applyProtection="1">
      <alignment horizontal="justify" vertical="center" wrapText="1"/>
    </xf>
    <xf numFmtId="4" fontId="67" fillId="2" borderId="20" xfId="7" applyNumberFormat="1" applyFont="1" applyFill="1" applyBorder="1" applyAlignment="1" applyProtection="1">
      <alignment horizontal="center" vertical="center" wrapText="1"/>
    </xf>
    <xf numFmtId="49" fontId="29" fillId="0" borderId="16" xfId="7" applyNumberFormat="1" applyFont="1" applyBorder="1" applyAlignment="1" applyProtection="1">
      <alignment horizontal="center" vertical="center" wrapText="1"/>
    </xf>
    <xf numFmtId="0" fontId="23" fillId="38" borderId="16" xfId="0" applyFont="1" applyFill="1" applyBorder="1" applyAlignment="1" applyProtection="1">
      <alignment horizontal="center" vertical="center" wrapText="1"/>
    </xf>
    <xf numFmtId="49" fontId="23" fillId="39" borderId="16" xfId="7" applyNumberFormat="1" applyFont="1" applyFill="1" applyBorder="1" applyAlignment="1" applyProtection="1">
      <alignment horizontal="center" vertical="center" wrapText="1"/>
    </xf>
    <xf numFmtId="0" fontId="29" fillId="0" borderId="16" xfId="132" applyFont="1" applyBorder="1" applyAlignment="1" applyProtection="1">
      <alignment horizontal="justify" vertical="center" wrapText="1"/>
    </xf>
    <xf numFmtId="4" fontId="29" fillId="2" borderId="20" xfId="7" applyNumberFormat="1" applyFont="1" applyFill="1" applyBorder="1" applyAlignment="1" applyProtection="1">
      <alignment horizontal="center" vertical="center" wrapText="1"/>
    </xf>
    <xf numFmtId="0" fontId="29" fillId="0" borderId="16" xfId="7" applyFont="1" applyBorder="1" applyAlignment="1" applyProtection="1">
      <alignment horizontal="center" vertical="center" wrapText="1"/>
    </xf>
    <xf numFmtId="0" fontId="29" fillId="0" borderId="21" xfId="7" applyFont="1" applyBorder="1" applyAlignment="1" applyProtection="1">
      <alignment horizontal="justify" vertical="center" wrapText="1"/>
    </xf>
    <xf numFmtId="0" fontId="29" fillId="2" borderId="17" xfId="7" applyFont="1" applyFill="1" applyBorder="1" applyAlignment="1" applyProtection="1">
      <alignment horizontal="left" vertical="center" wrapText="1"/>
    </xf>
    <xf numFmtId="0" fontId="29" fillId="2" borderId="21" xfId="117" applyFont="1" applyFill="1" applyBorder="1" applyAlignment="1" applyProtection="1">
      <alignment horizontal="justify" vertical="center" wrapText="1"/>
    </xf>
    <xf numFmtId="0" fontId="29" fillId="2" borderId="23" xfId="117" applyFont="1" applyFill="1" applyBorder="1" applyAlignment="1" applyProtection="1">
      <alignment horizontal="center" vertical="center" wrapText="1"/>
    </xf>
    <xf numFmtId="4" fontId="67" fillId="2" borderId="28" xfId="117" applyNumberFormat="1" applyFont="1" applyFill="1" applyBorder="1" applyAlignment="1" applyProtection="1">
      <alignment horizontal="right" vertical="center" wrapText="1"/>
    </xf>
    <xf numFmtId="4" fontId="29" fillId="2" borderId="28" xfId="9" applyNumberFormat="1" applyFont="1" applyFill="1" applyBorder="1" applyAlignment="1" applyProtection="1">
      <alignment horizontal="center" vertical="center" wrapText="1"/>
    </xf>
    <xf numFmtId="0" fontId="66" fillId="2" borderId="22" xfId="9" applyFont="1" applyFill="1" applyBorder="1" applyAlignment="1" applyProtection="1">
      <alignment horizontal="justify" vertical="center"/>
    </xf>
    <xf numFmtId="0" fontId="67" fillId="2" borderId="0" xfId="9" applyFont="1" applyFill="1" applyBorder="1" applyAlignment="1" applyProtection="1">
      <alignment horizontal="right"/>
    </xf>
    <xf numFmtId="0" fontId="29" fillId="2" borderId="0" xfId="9" applyFont="1" applyFill="1" applyBorder="1" applyProtection="1"/>
    <xf numFmtId="0" fontId="66" fillId="2" borderId="22" xfId="9" quotePrefix="1" applyFont="1" applyFill="1" applyBorder="1" applyAlignment="1" applyProtection="1">
      <alignment horizontal="justify" vertical="center"/>
    </xf>
    <xf numFmtId="0" fontId="29" fillId="2" borderId="22" xfId="117" applyFont="1" applyFill="1" applyBorder="1" applyAlignment="1" applyProtection="1">
      <alignment horizontal="justify" vertical="center" wrapText="1"/>
    </xf>
    <xf numFmtId="0" fontId="73" fillId="2" borderId="24" xfId="117" applyFont="1" applyFill="1" applyBorder="1" applyAlignment="1" applyProtection="1">
      <alignment horizontal="center" vertical="center" wrapText="1"/>
    </xf>
    <xf numFmtId="4" fontId="67" fillId="2" borderId="0" xfId="117" applyNumberFormat="1" applyFont="1" applyFill="1" applyBorder="1" applyAlignment="1" applyProtection="1">
      <alignment horizontal="right" vertical="center" wrapText="1"/>
    </xf>
    <xf numFmtId="4" fontId="29" fillId="2" borderId="0" xfId="9" applyNumberFormat="1" applyFont="1" applyFill="1" applyBorder="1" applyAlignment="1" applyProtection="1">
      <alignment horizontal="center" vertical="center" wrapText="1"/>
    </xf>
    <xf numFmtId="0" fontId="29" fillId="2" borderId="22" xfId="117" applyFont="1" applyFill="1" applyBorder="1" applyAlignment="1" applyProtection="1">
      <alignment vertical="center"/>
    </xf>
    <xf numFmtId="0" fontId="29" fillId="2" borderId="22" xfId="117" applyFont="1" applyFill="1" applyBorder="1" applyAlignment="1" applyProtection="1">
      <alignment horizontal="justify" vertical="center"/>
    </xf>
    <xf numFmtId="49" fontId="29" fillId="2" borderId="22" xfId="117" applyNumberFormat="1" applyFont="1" applyFill="1" applyBorder="1" applyAlignment="1" applyProtection="1">
      <alignment horizontal="justify" vertical="center" wrapText="1"/>
    </xf>
    <xf numFmtId="0" fontId="29" fillId="2" borderId="22" xfId="117" quotePrefix="1" applyFont="1" applyFill="1" applyBorder="1" applyAlignment="1" applyProtection="1">
      <alignment horizontal="justify" vertical="center"/>
    </xf>
    <xf numFmtId="0" fontId="29" fillId="2" borderId="22" xfId="117" quotePrefix="1" applyFont="1" applyFill="1" applyBorder="1" applyAlignment="1" applyProtection="1">
      <alignment horizontal="left" vertical="center" wrapText="1"/>
    </xf>
    <xf numFmtId="0" fontId="29" fillId="2" borderId="22" xfId="117" applyFont="1" applyFill="1" applyBorder="1" applyAlignment="1" applyProtection="1">
      <alignment horizontal="left" vertical="center" wrapText="1"/>
    </xf>
    <xf numFmtId="0" fontId="73" fillId="2" borderId="19" xfId="117" applyFont="1" applyFill="1" applyBorder="1" applyAlignment="1" applyProtection="1">
      <alignment horizontal="center" vertical="center" wrapText="1"/>
    </xf>
    <xf numFmtId="4" fontId="67" fillId="2" borderId="3" xfId="117" applyNumberFormat="1" applyFont="1" applyFill="1" applyBorder="1" applyAlignment="1" applyProtection="1">
      <alignment horizontal="right" vertical="center" wrapText="1"/>
    </xf>
    <xf numFmtId="4" fontId="29" fillId="2" borderId="3" xfId="9" applyNumberFormat="1" applyFont="1" applyFill="1" applyBorder="1" applyAlignment="1" applyProtection="1">
      <alignment horizontal="center" vertical="center" wrapText="1"/>
    </xf>
    <xf numFmtId="0" fontId="29" fillId="2" borderId="17" xfId="117" quotePrefix="1" applyFont="1" applyFill="1" applyBorder="1" applyAlignment="1" applyProtection="1">
      <alignment horizontal="left" vertical="center" wrapText="1"/>
    </xf>
    <xf numFmtId="0" fontId="29" fillId="0" borderId="22" xfId="117" applyFont="1" applyBorder="1" applyAlignment="1" applyProtection="1">
      <alignment horizontal="center" vertical="center" wrapText="1"/>
    </xf>
    <xf numFmtId="4" fontId="67" fillId="0" borderId="22" xfId="117" applyNumberFormat="1" applyFont="1" applyBorder="1" applyAlignment="1" applyProtection="1">
      <alignment horizontal="right" vertical="center" wrapText="1"/>
    </xf>
    <xf numFmtId="0" fontId="29" fillId="2" borderId="22" xfId="9" applyFont="1" applyFill="1" applyBorder="1" applyAlignment="1" applyProtection="1">
      <alignment horizontal="justify" vertical="center"/>
    </xf>
    <xf numFmtId="0" fontId="67" fillId="2" borderId="24" xfId="9" applyFont="1" applyFill="1" applyBorder="1" applyAlignment="1" applyProtection="1">
      <alignment horizontal="center"/>
    </xf>
    <xf numFmtId="0" fontId="67" fillId="2" borderId="0" xfId="9" applyFont="1" applyFill="1" applyBorder="1" applyProtection="1"/>
    <xf numFmtId="0" fontId="29" fillId="2" borderId="22" xfId="117" quotePrefix="1" applyNumberFormat="1" applyFont="1" applyFill="1" applyBorder="1" applyAlignment="1" applyProtection="1">
      <alignment vertical="center" wrapText="1"/>
    </xf>
    <xf numFmtId="0" fontId="29" fillId="2" borderId="29" xfId="117" quotePrefix="1" applyFont="1" applyFill="1" applyBorder="1" applyAlignment="1" applyProtection="1">
      <alignment horizontal="left" vertical="center" wrapText="1"/>
    </xf>
    <xf numFmtId="0" fontId="67" fillId="2" borderId="24" xfId="9" applyFont="1" applyFill="1" applyBorder="1" applyAlignment="1" applyProtection="1">
      <alignment horizontal="center" vertical="center"/>
    </xf>
    <xf numFmtId="0" fontId="67" fillId="2" borderId="0" xfId="9" applyFont="1" applyFill="1" applyBorder="1" applyAlignment="1" applyProtection="1">
      <alignment vertical="center"/>
    </xf>
    <xf numFmtId="0" fontId="29" fillId="2" borderId="22" xfId="117" applyFont="1" applyFill="1" applyBorder="1" applyAlignment="1" applyProtection="1">
      <alignment horizontal="left" vertical="center"/>
    </xf>
    <xf numFmtId="0" fontId="29" fillId="2" borderId="24" xfId="117" applyFont="1" applyFill="1" applyBorder="1" applyAlignment="1" applyProtection="1">
      <alignment horizontal="center" vertical="center" wrapText="1"/>
    </xf>
    <xf numFmtId="0" fontId="29" fillId="2" borderId="19" xfId="117" applyFont="1" applyFill="1" applyBorder="1" applyAlignment="1" applyProtection="1">
      <alignment horizontal="center" vertical="center" wrapText="1"/>
    </xf>
    <xf numFmtId="49" fontId="29" fillId="0" borderId="16" xfId="117" applyNumberFormat="1" applyFont="1" applyBorder="1" applyAlignment="1" applyProtection="1">
      <alignment horizontal="center" vertical="center" wrapText="1"/>
    </xf>
    <xf numFmtId="0" fontId="29" fillId="2" borderId="18" xfId="117" applyFont="1" applyFill="1" applyBorder="1" applyAlignment="1" applyProtection="1">
      <alignment horizontal="center" vertical="center" wrapText="1"/>
    </xf>
    <xf numFmtId="4" fontId="67" fillId="2" borderId="20" xfId="117" applyNumberFormat="1" applyFont="1" applyFill="1" applyBorder="1" applyAlignment="1" applyProtection="1">
      <alignment horizontal="right" vertical="center" wrapText="1"/>
    </xf>
    <xf numFmtId="4" fontId="29" fillId="2" borderId="20" xfId="9" applyNumberFormat="1" applyFont="1" applyFill="1" applyBorder="1" applyAlignment="1" applyProtection="1">
      <alignment horizontal="center" vertical="center" wrapText="1"/>
    </xf>
    <xf numFmtId="0" fontId="29" fillId="0" borderId="16" xfId="117" applyFont="1" applyBorder="1" applyAlignment="1" applyProtection="1">
      <alignment horizontal="center" vertical="center" wrapText="1"/>
    </xf>
    <xf numFmtId="4" fontId="67" fillId="0" borderId="17" xfId="117" applyNumberFormat="1" applyFont="1" applyBorder="1" applyAlignment="1" applyProtection="1">
      <alignment horizontal="right" vertical="center" wrapText="1"/>
    </xf>
    <xf numFmtId="4" fontId="67" fillId="0" borderId="16" xfId="117" applyNumberFormat="1" applyFont="1" applyBorder="1" applyAlignment="1" applyProtection="1">
      <alignment horizontal="right" vertical="center" wrapText="1"/>
    </xf>
    <xf numFmtId="0" fontId="29" fillId="0" borderId="21" xfId="9" applyFont="1" applyBorder="1" applyAlignment="1" applyProtection="1">
      <alignment horizontal="justify" vertical="center" wrapText="1"/>
    </xf>
    <xf numFmtId="4" fontId="67" fillId="0" borderId="21" xfId="117" applyNumberFormat="1" applyFont="1" applyBorder="1" applyAlignment="1" applyProtection="1">
      <alignment horizontal="right" vertical="center" wrapText="1"/>
    </xf>
    <xf numFmtId="0" fontId="29" fillId="2" borderId="22" xfId="7" applyFont="1" applyFill="1" applyBorder="1" applyAlignment="1" applyProtection="1">
      <alignment horizontal="justify" vertical="center" wrapText="1"/>
    </xf>
    <xf numFmtId="0" fontId="29" fillId="2" borderId="17" xfId="7" applyFont="1" applyFill="1" applyBorder="1" applyAlignment="1" applyProtection="1">
      <alignment horizontal="justify" vertical="center" wrapText="1"/>
    </xf>
    <xf numFmtId="0" fontId="29" fillId="2" borderId="16" xfId="7" applyFont="1" applyFill="1" applyBorder="1" applyAlignment="1" applyProtection="1">
      <alignment horizontal="left" vertical="center" wrapText="1"/>
    </xf>
    <xf numFmtId="0" fontId="29" fillId="0" borderId="21" xfId="7" applyFont="1" applyBorder="1" applyAlignment="1" applyProtection="1">
      <alignment horizontal="left" vertical="center" wrapText="1"/>
    </xf>
    <xf numFmtId="0" fontId="29" fillId="2" borderId="16" xfId="7" applyFont="1" applyFill="1" applyBorder="1" applyAlignment="1" applyProtection="1">
      <alignment horizontal="justify" vertical="center" wrapText="1"/>
    </xf>
    <xf numFmtId="0" fontId="29" fillId="2" borderId="18" xfId="9" applyFont="1" applyFill="1" applyBorder="1" applyAlignment="1" applyProtection="1">
      <alignment horizontal="center" vertical="center" wrapText="1"/>
    </xf>
    <xf numFmtId="4" fontId="67" fillId="2" borderId="20" xfId="9" applyNumberFormat="1" applyFont="1" applyFill="1" applyBorder="1" applyAlignment="1" applyProtection="1">
      <alignment horizontal="right" vertical="center" wrapText="1"/>
    </xf>
    <xf numFmtId="0" fontId="29" fillId="0" borderId="16" xfId="9" applyFont="1" applyBorder="1" applyAlignment="1" applyProtection="1">
      <alignment horizontal="left" vertical="center" wrapText="1"/>
    </xf>
    <xf numFmtId="4" fontId="67" fillId="0" borderId="21" xfId="9" applyNumberFormat="1" applyFont="1" applyBorder="1" applyAlignment="1" applyProtection="1">
      <alignment horizontal="right" vertical="center" wrapText="1"/>
    </xf>
    <xf numFmtId="4" fontId="67" fillId="0" borderId="22" xfId="9" applyNumberFormat="1" applyFont="1" applyBorder="1" applyAlignment="1" applyProtection="1">
      <alignment horizontal="right" vertical="center" wrapText="1"/>
    </xf>
    <xf numFmtId="4" fontId="29" fillId="2" borderId="20" xfId="117" applyNumberFormat="1" applyFont="1" applyFill="1" applyBorder="1" applyAlignment="1" applyProtection="1">
      <alignment horizontal="center" vertical="center" wrapText="1"/>
    </xf>
    <xf numFmtId="0" fontId="29" fillId="2" borderId="18" xfId="9" applyFont="1" applyFill="1" applyBorder="1" applyAlignment="1" applyProtection="1">
      <alignment horizontal="center"/>
    </xf>
    <xf numFmtId="0" fontId="67" fillId="2" borderId="20" xfId="9" applyFont="1" applyFill="1" applyBorder="1" applyAlignment="1" applyProtection="1">
      <alignment horizontal="right"/>
    </xf>
    <xf numFmtId="0" fontId="29" fillId="2" borderId="18" xfId="9" applyFont="1" applyFill="1" applyBorder="1" applyAlignment="1" applyProtection="1">
      <alignment horizontal="center" vertical="center"/>
    </xf>
    <xf numFmtId="4" fontId="73" fillId="2" borderId="20" xfId="117" applyNumberFormat="1" applyFont="1" applyFill="1" applyBorder="1" applyAlignment="1" applyProtection="1">
      <alignment horizontal="center" vertical="center" wrapText="1"/>
    </xf>
    <xf numFmtId="49" fontId="29" fillId="0" borderId="16" xfId="117" applyNumberFormat="1" applyFont="1" applyFill="1" applyBorder="1" applyAlignment="1" applyProtection="1">
      <alignment horizontal="center" vertical="center" wrapText="1"/>
    </xf>
    <xf numFmtId="0" fontId="29" fillId="0" borderId="16" xfId="9" applyFont="1" applyFill="1" applyBorder="1" applyAlignment="1" applyProtection="1">
      <alignment horizontal="center" vertical="center" wrapText="1"/>
    </xf>
    <xf numFmtId="4" fontId="67" fillId="0" borderId="16" xfId="9" applyNumberFormat="1" applyFont="1" applyFill="1" applyBorder="1" applyAlignment="1" applyProtection="1">
      <alignment horizontal="right" vertical="center" wrapText="1"/>
    </xf>
    <xf numFmtId="0" fontId="47" fillId="0" borderId="0" xfId="9" applyFill="1" applyProtection="1"/>
    <xf numFmtId="0" fontId="29" fillId="0" borderId="23" xfId="9" applyFont="1" applyBorder="1" applyAlignment="1" applyProtection="1">
      <alignment horizontal="center" vertical="center" wrapText="1"/>
    </xf>
    <xf numFmtId="4" fontId="67" fillId="0" borderId="28" xfId="9" applyNumberFormat="1" applyFont="1" applyBorder="1" applyAlignment="1" applyProtection="1">
      <alignment horizontal="right" vertical="center" wrapText="1"/>
    </xf>
    <xf numFmtId="4" fontId="29" fillId="0" borderId="28" xfId="9" applyNumberFormat="1" applyFont="1" applyBorder="1" applyAlignment="1" applyProtection="1">
      <alignment horizontal="center" vertical="center" wrapText="1"/>
    </xf>
    <xf numFmtId="4" fontId="29" fillId="0" borderId="25" xfId="9" applyNumberFormat="1" applyFont="1" applyBorder="1" applyAlignment="1" applyProtection="1">
      <alignment horizontal="center" vertical="center"/>
    </xf>
    <xf numFmtId="0" fontId="29" fillId="2" borderId="24" xfId="9" applyFont="1" applyFill="1" applyBorder="1" applyAlignment="1" applyProtection="1">
      <alignment horizontal="center" vertical="center" wrapText="1"/>
    </xf>
    <xf numFmtId="4" fontId="67" fillId="2" borderId="0" xfId="9" applyNumberFormat="1" applyFont="1" applyFill="1" applyBorder="1" applyAlignment="1" applyProtection="1">
      <alignment horizontal="right" vertical="center" wrapText="1"/>
    </xf>
    <xf numFmtId="0" fontId="29" fillId="2" borderId="19" xfId="9" applyFont="1" applyFill="1" applyBorder="1" applyAlignment="1" applyProtection="1">
      <alignment horizontal="center" vertical="center" wrapText="1"/>
    </xf>
    <xf numFmtId="4" fontId="67" fillId="2" borderId="3" xfId="9" applyNumberFormat="1" applyFont="1" applyFill="1" applyBorder="1" applyAlignment="1" applyProtection="1">
      <alignment horizontal="right" vertical="center" wrapText="1"/>
    </xf>
    <xf numFmtId="0" fontId="29" fillId="2" borderId="17" xfId="9" quotePrefix="1" applyFont="1" applyFill="1" applyBorder="1" applyAlignment="1" applyProtection="1">
      <alignment horizontal="justify" vertical="center" wrapText="1"/>
    </xf>
    <xf numFmtId="0" fontId="29" fillId="2" borderId="23" xfId="9" applyFont="1" applyFill="1" applyBorder="1" applyAlignment="1" applyProtection="1">
      <alignment horizontal="center" vertical="center" wrapText="1"/>
    </xf>
    <xf numFmtId="4" fontId="67" fillId="2" borderId="28" xfId="9" applyNumberFormat="1" applyFont="1" applyFill="1" applyBorder="1" applyAlignment="1" applyProtection="1">
      <alignment horizontal="right" vertical="center" wrapText="1"/>
    </xf>
    <xf numFmtId="4" fontId="29" fillId="2" borderId="28" xfId="117" applyNumberFormat="1" applyFont="1" applyFill="1" applyBorder="1" applyAlignment="1" applyProtection="1">
      <alignment horizontal="center" vertical="center" wrapText="1"/>
    </xf>
    <xf numFmtId="4" fontId="29" fillId="2" borderId="0" xfId="117" applyNumberFormat="1" applyFont="1" applyFill="1" applyBorder="1" applyAlignment="1" applyProtection="1">
      <alignment horizontal="center" vertical="center" wrapText="1"/>
    </xf>
    <xf numFmtId="4" fontId="29" fillId="2" borderId="3" xfId="117" applyNumberFormat="1" applyFont="1" applyFill="1" applyBorder="1" applyAlignment="1" applyProtection="1">
      <alignment horizontal="center" vertical="center" wrapText="1"/>
    </xf>
    <xf numFmtId="0" fontId="29" fillId="0" borderId="22" xfId="9" quotePrefix="1" applyFont="1" applyBorder="1" applyAlignment="1" applyProtection="1">
      <alignment horizontal="justify" vertical="center" wrapText="1"/>
    </xf>
    <xf numFmtId="0" fontId="67" fillId="0" borderId="17" xfId="9" applyFont="1" applyBorder="1" applyAlignment="1" applyProtection="1">
      <alignment horizontal="right"/>
    </xf>
    <xf numFmtId="4" fontId="29" fillId="0" borderId="17" xfId="117" applyNumberFormat="1" applyFont="1" applyBorder="1" applyAlignment="1" applyProtection="1">
      <alignment horizontal="center" vertical="center" wrapText="1"/>
    </xf>
    <xf numFmtId="4" fontId="29" fillId="0" borderId="17" xfId="9" applyNumberFormat="1" applyFont="1" applyBorder="1" applyAlignment="1" applyProtection="1">
      <alignment horizontal="center" vertical="center"/>
    </xf>
    <xf numFmtId="0" fontId="29" fillId="0" borderId="17" xfId="9" applyFont="1" applyBorder="1" applyAlignment="1" applyProtection="1">
      <alignment horizontal="justify" vertical="center" wrapText="1"/>
    </xf>
    <xf numFmtId="0" fontId="29" fillId="0" borderId="17" xfId="9" applyFont="1" applyBorder="1" applyAlignment="1" applyProtection="1">
      <alignment horizontal="center" vertical="center"/>
    </xf>
    <xf numFmtId="4" fontId="29" fillId="0" borderId="16" xfId="117" applyNumberFormat="1" applyFont="1" applyBorder="1" applyAlignment="1" applyProtection="1">
      <alignment horizontal="center" vertical="center" wrapText="1"/>
    </xf>
    <xf numFmtId="4" fontId="29" fillId="0" borderId="16" xfId="9" applyNumberFormat="1" applyFont="1" applyBorder="1" applyAlignment="1" applyProtection="1">
      <alignment horizontal="center" vertical="center"/>
    </xf>
    <xf numFmtId="0" fontId="29" fillId="0" borderId="16" xfId="9" applyFont="1" applyFill="1" applyBorder="1" applyAlignment="1" applyProtection="1">
      <alignment horizontal="center" wrapText="1"/>
    </xf>
    <xf numFmtId="4" fontId="67" fillId="0" borderId="16" xfId="9" applyNumberFormat="1" applyFont="1" applyFill="1" applyBorder="1" applyAlignment="1" applyProtection="1">
      <alignment horizontal="right" wrapText="1"/>
    </xf>
    <xf numFmtId="0" fontId="29" fillId="0" borderId="16" xfId="0" applyFont="1" applyFill="1" applyBorder="1" applyAlignment="1" applyProtection="1">
      <alignment horizontal="justify" vertical="center" wrapText="1"/>
    </xf>
    <xf numFmtId="0" fontId="29" fillId="0" borderId="16" xfId="9" applyFont="1" applyBorder="1" applyAlignment="1" applyProtection="1">
      <alignment horizontal="center" wrapText="1"/>
    </xf>
    <xf numFmtId="4" fontId="67" fillId="0" borderId="16" xfId="9" applyNumberFormat="1" applyFont="1" applyBorder="1" applyAlignment="1" applyProtection="1">
      <alignment horizontal="right" wrapText="1"/>
    </xf>
    <xf numFmtId="0" fontId="29" fillId="0" borderId="16" xfId="117" applyFont="1" applyBorder="1" applyAlignment="1" applyProtection="1">
      <alignment horizontal="justify" vertical="center" wrapText="1"/>
    </xf>
    <xf numFmtId="4" fontId="29" fillId="0" borderId="16" xfId="9" applyNumberFormat="1" applyFont="1" applyBorder="1" applyAlignment="1" applyProtection="1">
      <alignment horizontal="center" wrapText="1"/>
    </xf>
    <xf numFmtId="4" fontId="29" fillId="0" borderId="16" xfId="9" applyNumberFormat="1" applyFont="1" applyBorder="1" applyAlignment="1" applyProtection="1">
      <alignment horizontal="center"/>
    </xf>
    <xf numFmtId="4" fontId="29" fillId="0" borderId="16" xfId="117" applyNumberFormat="1" applyFont="1" applyBorder="1" applyAlignment="1" applyProtection="1">
      <alignment horizontal="center" wrapText="1"/>
    </xf>
    <xf numFmtId="4" fontId="29" fillId="0" borderId="16" xfId="9" applyNumberFormat="1" applyFont="1" applyBorder="1" applyAlignment="1" applyProtection="1">
      <alignment horizontal="center" vertical="center" wrapText="1"/>
    </xf>
    <xf numFmtId="0" fontId="29" fillId="0" borderId="21" xfId="9" applyFont="1" applyFill="1" applyBorder="1" applyAlignment="1" applyProtection="1">
      <alignment horizontal="justify" vertical="center" wrapText="1"/>
    </xf>
    <xf numFmtId="0" fontId="29" fillId="0" borderId="22" xfId="9" applyFont="1" applyFill="1" applyBorder="1" applyAlignment="1" applyProtection="1">
      <alignment horizontal="justify" vertical="center" wrapText="1"/>
    </xf>
    <xf numFmtId="0" fontId="29" fillId="2" borderId="0" xfId="9" applyFont="1" applyFill="1" applyBorder="1" applyAlignment="1" applyProtection="1">
      <alignment horizontal="right"/>
    </xf>
    <xf numFmtId="0" fontId="29" fillId="0" borderId="16" xfId="9" applyFont="1" applyBorder="1" applyAlignment="1" applyProtection="1">
      <alignment horizontal="justify" vertical="top" wrapText="1"/>
    </xf>
    <xf numFmtId="2" fontId="67" fillId="2" borderId="16" xfId="9" applyNumberFormat="1" applyFont="1" applyFill="1" applyBorder="1" applyAlignment="1" applyProtection="1">
      <alignment horizontal="right"/>
    </xf>
    <xf numFmtId="0" fontId="73" fillId="2" borderId="18" xfId="9" applyFont="1" applyFill="1" applyBorder="1" applyAlignment="1" applyProtection="1">
      <alignment horizontal="center" vertical="center" wrapText="1"/>
    </xf>
    <xf numFmtId="49" fontId="29" fillId="0" borderId="16" xfId="9" applyNumberFormat="1" applyFont="1" applyBorder="1" applyAlignment="1" applyProtection="1">
      <alignment horizontal="center" vertical="center" wrapText="1"/>
    </xf>
    <xf numFmtId="49" fontId="29" fillId="2" borderId="16" xfId="9" applyNumberFormat="1" applyFont="1" applyFill="1" applyBorder="1" applyAlignment="1" applyProtection="1">
      <alignment horizontal="center" vertical="center" wrapText="1"/>
    </xf>
    <xf numFmtId="4" fontId="29" fillId="2" borderId="28" xfId="113" applyNumberFormat="1" applyFont="1" applyFill="1" applyBorder="1" applyAlignment="1" applyProtection="1">
      <alignment horizontal="center" vertical="center" wrapText="1"/>
    </xf>
    <xf numFmtId="4" fontId="29" fillId="2" borderId="0" xfId="113" applyNumberFormat="1" applyFont="1" applyFill="1" applyBorder="1" applyAlignment="1" applyProtection="1">
      <alignment horizontal="center" vertical="center" wrapText="1"/>
    </xf>
    <xf numFmtId="4" fontId="29" fillId="2" borderId="3" xfId="113" applyNumberFormat="1" applyFont="1" applyFill="1" applyBorder="1" applyAlignment="1" applyProtection="1">
      <alignment horizontal="center" vertical="center" wrapText="1"/>
    </xf>
    <xf numFmtId="0" fontId="29" fillId="0" borderId="22" xfId="9" applyFont="1" applyBorder="1" applyAlignment="1" applyProtection="1">
      <alignment horizontal="center" vertical="center" wrapText="1"/>
    </xf>
    <xf numFmtId="0" fontId="29" fillId="2" borderId="22" xfId="9" applyFont="1" applyFill="1" applyBorder="1" applyAlignment="1" applyProtection="1">
      <alignment horizontal="justify" vertical="top" wrapText="1"/>
    </xf>
    <xf numFmtId="0" fontId="29" fillId="0" borderId="22" xfId="7" applyFont="1" applyBorder="1" applyAlignment="1" applyProtection="1">
      <alignment horizontal="center" vertical="center" wrapText="1"/>
    </xf>
    <xf numFmtId="4" fontId="67" fillId="0" borderId="22" xfId="7" applyNumberFormat="1" applyFont="1" applyBorder="1" applyAlignment="1" applyProtection="1">
      <alignment horizontal="right" vertical="center" wrapText="1"/>
    </xf>
    <xf numFmtId="0" fontId="29" fillId="2" borderId="18" xfId="7" applyFont="1" applyFill="1" applyBorder="1" applyAlignment="1" applyProtection="1">
      <alignment horizontal="center"/>
    </xf>
    <xf numFmtId="0" fontId="67" fillId="2" borderId="20" xfId="7" applyFont="1" applyFill="1" applyBorder="1" applyAlignment="1" applyProtection="1">
      <alignment horizontal="right"/>
    </xf>
    <xf numFmtId="0" fontId="29" fillId="0" borderId="16" xfId="7" applyFont="1" applyBorder="1" applyAlignment="1" applyProtection="1">
      <alignment horizontal="justify" vertical="top" wrapText="1"/>
    </xf>
    <xf numFmtId="0" fontId="29" fillId="0" borderId="21" xfId="115" applyFont="1" applyFill="1" applyBorder="1" applyAlignment="1" applyProtection="1">
      <alignment horizontal="justify" vertical="center"/>
    </xf>
    <xf numFmtId="0" fontId="29" fillId="0" borderId="23" xfId="7" applyFont="1" applyFill="1" applyBorder="1" applyAlignment="1" applyProtection="1">
      <alignment horizontal="center" vertical="center" wrapText="1"/>
    </xf>
    <xf numFmtId="4" fontId="67" fillId="0" borderId="28" xfId="7" applyNumberFormat="1" applyFont="1" applyFill="1" applyBorder="1" applyAlignment="1" applyProtection="1">
      <alignment horizontal="right" vertical="center" wrapText="1"/>
    </xf>
    <xf numFmtId="4" fontId="29" fillId="0" borderId="28" xfId="7" applyNumberFormat="1" applyFont="1" applyFill="1" applyBorder="1" applyAlignment="1" applyProtection="1">
      <alignment horizontal="center" vertical="center" wrapText="1"/>
    </xf>
    <xf numFmtId="4" fontId="29" fillId="0" borderId="25" xfId="9" applyNumberFormat="1" applyFont="1" applyFill="1" applyBorder="1" applyAlignment="1" applyProtection="1">
      <alignment horizontal="center" vertical="center"/>
    </xf>
    <xf numFmtId="0" fontId="29" fillId="2" borderId="22" xfId="115" applyFont="1" applyFill="1" applyBorder="1" applyAlignment="1" applyProtection="1">
      <alignment horizontal="justify" vertical="center"/>
    </xf>
    <xf numFmtId="0" fontId="29" fillId="2" borderId="19" xfId="7" applyFont="1" applyFill="1" applyBorder="1" applyAlignment="1" applyProtection="1">
      <alignment horizontal="center" vertical="center" wrapText="1"/>
    </xf>
    <xf numFmtId="4" fontId="67" fillId="2" borderId="3" xfId="7" applyNumberFormat="1" applyFont="1" applyFill="1" applyBorder="1" applyAlignment="1" applyProtection="1">
      <alignment horizontal="right" vertical="center" wrapText="1"/>
    </xf>
    <xf numFmtId="4" fontId="29" fillId="2" borderId="3" xfId="7" applyNumberFormat="1" applyFont="1" applyFill="1" applyBorder="1" applyAlignment="1" applyProtection="1">
      <alignment horizontal="center" vertical="center" wrapText="1"/>
    </xf>
    <xf numFmtId="0" fontId="29" fillId="2" borderId="23" xfId="7" applyFont="1" applyFill="1" applyBorder="1" applyAlignment="1" applyProtection="1">
      <alignment horizontal="center" vertical="center" wrapText="1"/>
    </xf>
    <xf numFmtId="4" fontId="67" fillId="2" borderId="28" xfId="7" applyNumberFormat="1" applyFont="1" applyFill="1" applyBorder="1" applyAlignment="1" applyProtection="1">
      <alignment horizontal="right" vertical="center" wrapText="1"/>
    </xf>
    <xf numFmtId="4" fontId="29" fillId="2" borderId="28" xfId="7" applyNumberFormat="1" applyFont="1" applyFill="1" applyBorder="1" applyAlignment="1" applyProtection="1">
      <alignment horizontal="center" vertical="center" wrapText="1"/>
    </xf>
    <xf numFmtId="0" fontId="29" fillId="2" borderId="22" xfId="7" applyNumberFormat="1" applyFont="1" applyFill="1" applyBorder="1" applyAlignment="1" applyProtection="1">
      <alignment horizontal="left" vertical="center" wrapText="1"/>
    </xf>
    <xf numFmtId="0" fontId="29" fillId="2" borderId="24" xfId="7" applyFont="1" applyFill="1" applyBorder="1" applyAlignment="1" applyProtection="1">
      <alignment horizontal="center" vertical="center" wrapText="1"/>
    </xf>
    <xf numFmtId="4" fontId="67" fillId="2" borderId="0" xfId="7" applyNumberFormat="1" applyFont="1" applyFill="1" applyBorder="1" applyAlignment="1" applyProtection="1">
      <alignment horizontal="right" vertical="center" wrapText="1"/>
    </xf>
    <xf numFmtId="4" fontId="29" fillId="2" borderId="0" xfId="7" applyNumberFormat="1" applyFont="1" applyFill="1" applyBorder="1" applyAlignment="1" applyProtection="1">
      <alignment horizontal="center" vertical="center" wrapText="1"/>
    </xf>
    <xf numFmtId="0" fontId="29" fillId="2" borderId="24" xfId="119" applyFont="1" applyFill="1" applyBorder="1" applyAlignment="1" applyProtection="1">
      <alignment horizontal="center" vertical="center" wrapText="1"/>
    </xf>
    <xf numFmtId="4" fontId="67" fillId="2" borderId="0" xfId="119" applyNumberFormat="1" applyFont="1" applyFill="1" applyBorder="1" applyAlignment="1" applyProtection="1">
      <alignment horizontal="right" vertical="center" wrapText="1"/>
    </xf>
    <xf numFmtId="4" fontId="29" fillId="2" borderId="0" xfId="119" applyNumberFormat="1" applyFont="1" applyFill="1" applyBorder="1" applyAlignment="1" applyProtection="1">
      <alignment horizontal="center" vertical="center" wrapText="1"/>
    </xf>
    <xf numFmtId="0" fontId="29" fillId="2" borderId="19" xfId="119" applyFont="1" applyFill="1" applyBorder="1" applyAlignment="1" applyProtection="1">
      <alignment horizontal="center" vertical="center" wrapText="1"/>
    </xf>
    <xf numFmtId="4" fontId="67" fillId="2" borderId="3" xfId="119" applyNumberFormat="1" applyFont="1" applyFill="1" applyBorder="1" applyAlignment="1" applyProtection="1">
      <alignment horizontal="right" vertical="center" wrapText="1"/>
    </xf>
    <xf numFmtId="4" fontId="29" fillId="2" borderId="3" xfId="119" applyNumberFormat="1" applyFont="1" applyFill="1" applyBorder="1" applyAlignment="1" applyProtection="1">
      <alignment horizontal="center" vertical="center" wrapText="1"/>
    </xf>
    <xf numFmtId="0" fontId="29" fillId="2" borderId="21" xfId="115" applyFont="1" applyFill="1" applyBorder="1" applyAlignment="1" applyProtection="1">
      <alignment horizontal="justify" vertical="top"/>
    </xf>
    <xf numFmtId="0" fontId="29" fillId="2" borderId="22" xfId="119" applyNumberFormat="1" applyFont="1" applyFill="1" applyBorder="1" applyAlignment="1" applyProtection="1">
      <alignment horizontal="left" vertical="center" wrapText="1"/>
    </xf>
    <xf numFmtId="0" fontId="29" fillId="2" borderId="17" xfId="119" applyNumberFormat="1" applyFont="1" applyFill="1" applyBorder="1" applyAlignment="1" applyProtection="1">
      <alignment horizontal="left" vertical="center" wrapText="1"/>
    </xf>
    <xf numFmtId="49" fontId="29" fillId="0" borderId="16" xfId="113" applyNumberFormat="1" applyFont="1" applyBorder="1" applyAlignment="1" applyProtection="1">
      <alignment horizontal="center" vertical="center" wrapText="1"/>
    </xf>
    <xf numFmtId="0" fontId="29" fillId="2" borderId="21" xfId="119" applyNumberFormat="1" applyFont="1" applyFill="1" applyBorder="1" applyAlignment="1" applyProtection="1">
      <alignment horizontal="justify" vertical="center" wrapText="1"/>
    </xf>
    <xf numFmtId="0" fontId="29" fillId="2" borderId="18" xfId="119" applyFont="1" applyFill="1" applyBorder="1" applyAlignment="1" applyProtection="1">
      <alignment horizontal="center" vertical="center" wrapText="1"/>
    </xf>
    <xf numFmtId="4" fontId="67" fillId="2" borderId="20" xfId="119" applyNumberFormat="1" applyFont="1" applyFill="1" applyBorder="1" applyAlignment="1" applyProtection="1">
      <alignment horizontal="right" vertical="center" wrapText="1"/>
    </xf>
    <xf numFmtId="4" fontId="29" fillId="2" borderId="20" xfId="119" applyNumberFormat="1" applyFont="1" applyFill="1" applyBorder="1" applyAlignment="1" applyProtection="1">
      <alignment horizontal="center" vertical="center" wrapText="1"/>
    </xf>
    <xf numFmtId="0" fontId="29" fillId="2" borderId="23" xfId="119" applyFont="1" applyFill="1" applyBorder="1" applyAlignment="1" applyProtection="1">
      <alignment horizontal="center" vertical="center" wrapText="1"/>
    </xf>
    <xf numFmtId="4" fontId="67" fillId="2" borderId="28" xfId="119" applyNumberFormat="1" applyFont="1" applyFill="1" applyBorder="1" applyAlignment="1" applyProtection="1">
      <alignment horizontal="right" vertical="center" wrapText="1"/>
    </xf>
    <xf numFmtId="4" fontId="29" fillId="2" borderId="28" xfId="119" applyNumberFormat="1" applyFont="1" applyFill="1" applyBorder="1" applyAlignment="1" applyProtection="1">
      <alignment horizontal="center" vertical="center" wrapText="1"/>
    </xf>
    <xf numFmtId="0" fontId="29" fillId="0" borderId="16" xfId="119" applyFont="1" applyBorder="1" applyAlignment="1" applyProtection="1">
      <alignment horizontal="left" vertical="center" wrapText="1"/>
    </xf>
    <xf numFmtId="0" fontId="29" fillId="0" borderId="17" xfId="119" applyFont="1" applyBorder="1" applyAlignment="1" applyProtection="1">
      <alignment horizontal="center" vertical="center" wrapText="1"/>
    </xf>
    <xf numFmtId="4" fontId="67" fillId="0" borderId="17" xfId="119" applyNumberFormat="1" applyFont="1" applyBorder="1" applyAlignment="1" applyProtection="1">
      <alignment horizontal="right" vertical="center" wrapText="1"/>
    </xf>
    <xf numFmtId="4" fontId="67" fillId="0" borderId="16" xfId="119" applyNumberFormat="1" applyFont="1" applyBorder="1" applyAlignment="1" applyProtection="1">
      <alignment horizontal="right" vertical="center" wrapText="1"/>
    </xf>
    <xf numFmtId="0" fontId="29" fillId="0" borderId="16" xfId="119" applyFont="1" applyBorder="1" applyAlignment="1" applyProtection="1">
      <alignment horizontal="center" vertical="center" wrapText="1"/>
    </xf>
    <xf numFmtId="4" fontId="67" fillId="0" borderId="16" xfId="119" applyNumberFormat="1" applyFont="1" applyBorder="1" applyAlignment="1" applyProtection="1">
      <alignment horizontal="right" wrapText="1"/>
    </xf>
    <xf numFmtId="0" fontId="29" fillId="0" borderId="16" xfId="119" applyFont="1" applyBorder="1" applyAlignment="1" applyProtection="1">
      <alignment horizontal="center" wrapText="1"/>
    </xf>
    <xf numFmtId="4" fontId="67" fillId="0" borderId="21" xfId="119" applyNumberFormat="1" applyFont="1" applyBorder="1" applyAlignment="1" applyProtection="1">
      <alignment horizontal="right" wrapText="1"/>
    </xf>
    <xf numFmtId="0" fontId="29" fillId="0" borderId="21" xfId="119" applyFont="1" applyBorder="1" applyAlignment="1" applyProtection="1">
      <alignment horizontal="justify" vertical="center" wrapText="1"/>
    </xf>
    <xf numFmtId="4" fontId="67" fillId="2" borderId="20" xfId="119" applyNumberFormat="1" applyFont="1" applyFill="1" applyBorder="1" applyAlignment="1" applyProtection="1">
      <alignment horizontal="right" wrapText="1"/>
    </xf>
    <xf numFmtId="0" fontId="29" fillId="37" borderId="17" xfId="119" applyFont="1" applyFill="1" applyBorder="1" applyAlignment="1" applyProtection="1">
      <alignment horizontal="left" vertical="center" wrapText="1"/>
    </xf>
    <xf numFmtId="4" fontId="67" fillId="0" borderId="17" xfId="119" applyNumberFormat="1" applyFont="1" applyBorder="1" applyAlignment="1" applyProtection="1">
      <alignment horizontal="right" wrapText="1"/>
    </xf>
    <xf numFmtId="0" fontId="29" fillId="2" borderId="21" xfId="90" applyFont="1" applyFill="1" applyBorder="1" applyAlignment="1" applyProtection="1">
      <alignment horizontal="left" vertical="center" wrapText="1"/>
    </xf>
    <xf numFmtId="0" fontId="29" fillId="2" borderId="28" xfId="90" applyFont="1" applyFill="1" applyBorder="1" applyAlignment="1" applyProtection="1">
      <alignment horizontal="center" vertical="center"/>
    </xf>
    <xf numFmtId="0" fontId="29" fillId="2" borderId="22" xfId="90" applyFont="1" applyFill="1" applyBorder="1" applyAlignment="1" applyProtection="1">
      <alignment horizontal="left" vertical="center"/>
    </xf>
    <xf numFmtId="0" fontId="29" fillId="2" borderId="24" xfId="90" applyFont="1" applyFill="1" applyBorder="1" applyAlignment="1" applyProtection="1">
      <alignment horizontal="center" vertical="center"/>
    </xf>
    <xf numFmtId="0" fontId="29" fillId="2" borderId="22" xfId="142" quotePrefix="1" applyFont="1" applyFill="1" applyBorder="1" applyAlignment="1" applyProtection="1">
      <alignment horizontal="left" vertical="center" wrapText="1"/>
    </xf>
    <xf numFmtId="4" fontId="29" fillId="2" borderId="0" xfId="112" applyNumberFormat="1" applyFont="1" applyFill="1" applyBorder="1" applyAlignment="1" applyProtection="1">
      <alignment horizontal="right"/>
    </xf>
    <xf numFmtId="0" fontId="29" fillId="2" borderId="17" xfId="90" quotePrefix="1" applyFont="1" applyFill="1" applyBorder="1" applyAlignment="1" applyProtection="1">
      <alignment horizontal="left" vertical="center" wrapText="1"/>
    </xf>
    <xf numFmtId="4" fontId="29" fillId="2" borderId="22" xfId="112" applyNumberFormat="1" applyFont="1" applyFill="1" applyBorder="1" applyAlignment="1" applyProtection="1">
      <alignment horizontal="left" vertical="center" wrapText="1"/>
    </xf>
    <xf numFmtId="4" fontId="29" fillId="2" borderId="23" xfId="112" applyNumberFormat="1" applyFont="1" applyFill="1" applyBorder="1" applyAlignment="1" applyProtection="1">
      <alignment horizontal="center" vertical="center"/>
    </xf>
    <xf numFmtId="4" fontId="67" fillId="2" borderId="28" xfId="112" applyNumberFormat="1" applyFont="1" applyFill="1" applyBorder="1" applyAlignment="1" applyProtection="1">
      <alignment horizontal="right" vertical="center"/>
    </xf>
    <xf numFmtId="4" fontId="29" fillId="2" borderId="28" xfId="112" applyNumberFormat="1" applyFont="1" applyFill="1" applyBorder="1" applyAlignment="1" applyProtection="1">
      <alignment horizontal="right"/>
    </xf>
    <xf numFmtId="4" fontId="29" fillId="2" borderId="24" xfId="112" applyNumberFormat="1" applyFont="1" applyFill="1" applyBorder="1" applyAlignment="1" applyProtection="1">
      <alignment horizontal="center" vertical="center"/>
    </xf>
    <xf numFmtId="4" fontId="67" fillId="2" borderId="0" xfId="112" applyNumberFormat="1" applyFont="1" applyFill="1" applyBorder="1" applyAlignment="1" applyProtection="1">
      <alignment horizontal="right" vertical="center"/>
    </xf>
    <xf numFmtId="4" fontId="29" fillId="2" borderId="22" xfId="112" quotePrefix="1" applyNumberFormat="1" applyFont="1" applyFill="1" applyBorder="1" applyAlignment="1" applyProtection="1">
      <alignment horizontal="left" vertical="center" wrapText="1"/>
    </xf>
    <xf numFmtId="0" fontId="29" fillId="2" borderId="17" xfId="142" quotePrefix="1" applyFont="1" applyFill="1" applyBorder="1" applyAlignment="1" applyProtection="1">
      <alignment horizontal="left" vertical="center" wrapText="1"/>
    </xf>
    <xf numFmtId="4" fontId="29" fillId="2" borderId="21" xfId="112" applyNumberFormat="1" applyFont="1" applyFill="1" applyBorder="1" applyAlignment="1" applyProtection="1">
      <alignment horizontal="left" vertical="center" wrapText="1"/>
    </xf>
    <xf numFmtId="49" fontId="29" fillId="2" borderId="22" xfId="96" applyNumberFormat="1" applyFont="1" applyFill="1" applyBorder="1" applyAlignment="1" applyProtection="1">
      <alignment horizontal="left" vertical="center" wrapText="1"/>
    </xf>
    <xf numFmtId="49" fontId="29" fillId="2" borderId="21" xfId="96" applyNumberFormat="1" applyFont="1" applyFill="1" applyBorder="1" applyAlignment="1" applyProtection="1">
      <alignment horizontal="left" vertical="center" wrapText="1"/>
    </xf>
    <xf numFmtId="4" fontId="29" fillId="2" borderId="17" xfId="112" applyNumberFormat="1" applyFont="1" applyFill="1" applyBorder="1" applyAlignment="1" applyProtection="1">
      <alignment horizontal="left" vertical="center" wrapText="1"/>
    </xf>
    <xf numFmtId="49" fontId="29" fillId="2" borderId="18" xfId="89" applyNumberFormat="1" applyFont="1" applyFill="1" applyBorder="1" applyAlignment="1" applyProtection="1">
      <alignment horizontal="center" vertical="center" wrapText="1"/>
    </xf>
    <xf numFmtId="4" fontId="61" fillId="2" borderId="20" xfId="112" applyNumberFormat="1" applyFont="1" applyFill="1" applyBorder="1" applyAlignment="1" applyProtection="1">
      <alignment horizontal="left" vertical="center" wrapText="1"/>
    </xf>
    <xf numFmtId="0" fontId="29" fillId="2" borderId="20" xfId="9" applyFont="1" applyFill="1" applyBorder="1" applyAlignment="1" applyProtection="1">
      <alignment horizontal="center" vertical="center"/>
    </xf>
    <xf numFmtId="4" fontId="29" fillId="2" borderId="20" xfId="112" applyNumberFormat="1" applyFont="1" applyFill="1" applyBorder="1" applyAlignment="1" applyProtection="1">
      <alignment horizontal="right"/>
    </xf>
    <xf numFmtId="4" fontId="29" fillId="2" borderId="21" xfId="112" quotePrefix="1" applyNumberFormat="1" applyFont="1" applyFill="1" applyBorder="1" applyAlignment="1" applyProtection="1">
      <alignment horizontal="left" vertical="center" wrapText="1"/>
    </xf>
    <xf numFmtId="0" fontId="67" fillId="2" borderId="23" xfId="9" applyFont="1" applyFill="1" applyBorder="1" applyAlignment="1" applyProtection="1">
      <alignment horizontal="center" vertical="center"/>
    </xf>
    <xf numFmtId="4" fontId="29" fillId="2" borderId="16" xfId="112" applyNumberFormat="1" applyFont="1" applyFill="1" applyBorder="1" applyAlignment="1" applyProtection="1">
      <alignment horizontal="left" vertical="center" wrapText="1"/>
    </xf>
    <xf numFmtId="0" fontId="29" fillId="2" borderId="21" xfId="88" applyFont="1" applyFill="1" applyBorder="1" applyAlignment="1" applyProtection="1">
      <alignment horizontal="left" vertical="center" wrapText="1"/>
    </xf>
    <xf numFmtId="4" fontId="67" fillId="2" borderId="28" xfId="88" applyNumberFormat="1" applyFont="1" applyFill="1" applyBorder="1" applyAlignment="1" applyProtection="1">
      <alignment horizontal="right" vertical="center"/>
    </xf>
    <xf numFmtId="0" fontId="29" fillId="2" borderId="28" xfId="88" applyFont="1" applyFill="1" applyBorder="1" applyAlignment="1" applyProtection="1">
      <alignment horizontal="left" vertical="center"/>
    </xf>
    <xf numFmtId="0" fontId="29" fillId="2" borderId="22" xfId="88" quotePrefix="1" applyFont="1" applyFill="1" applyBorder="1" applyAlignment="1" applyProtection="1">
      <alignment horizontal="left" vertical="center" wrapText="1"/>
    </xf>
    <xf numFmtId="4" fontId="67" fillId="2" borderId="0" xfId="88" applyNumberFormat="1" applyFont="1" applyFill="1" applyBorder="1" applyAlignment="1" applyProtection="1">
      <alignment horizontal="right" vertical="center"/>
    </xf>
    <xf numFmtId="0" fontId="29" fillId="2" borderId="0" xfId="88" applyFont="1" applyFill="1" applyBorder="1" applyAlignment="1" applyProtection="1">
      <alignment horizontal="center"/>
    </xf>
    <xf numFmtId="0" fontId="29" fillId="2" borderId="0" xfId="88" applyFont="1" applyFill="1" applyBorder="1" applyAlignment="1" applyProtection="1"/>
    <xf numFmtId="4" fontId="67" fillId="2" borderId="3" xfId="88" applyNumberFormat="1" applyFont="1" applyFill="1" applyBorder="1" applyAlignment="1" applyProtection="1">
      <alignment horizontal="right" vertical="center"/>
    </xf>
    <xf numFmtId="0" fontId="29" fillId="2" borderId="3" xfId="88" applyFont="1" applyFill="1" applyBorder="1" applyAlignment="1" applyProtection="1"/>
    <xf numFmtId="0" fontId="67" fillId="2" borderId="0" xfId="9" applyFont="1" applyFill="1" applyBorder="1" applyAlignment="1" applyProtection="1">
      <alignment horizontal="center" vertical="center"/>
    </xf>
    <xf numFmtId="0" fontId="29" fillId="2" borderId="23" xfId="88" applyFont="1" applyFill="1" applyBorder="1" applyAlignment="1" applyProtection="1">
      <alignment horizontal="center" vertical="center"/>
    </xf>
    <xf numFmtId="0" fontId="29" fillId="2" borderId="28" xfId="88" applyFont="1" applyFill="1" applyBorder="1" applyAlignment="1" applyProtection="1">
      <alignment horizontal="right" vertical="center"/>
    </xf>
    <xf numFmtId="0" fontId="29" fillId="2" borderId="24" xfId="88" applyFont="1" applyFill="1" applyBorder="1" applyAlignment="1" applyProtection="1">
      <alignment horizontal="center" vertical="center"/>
    </xf>
    <xf numFmtId="0" fontId="29" fillId="2" borderId="0" xfId="88" applyFont="1" applyFill="1" applyBorder="1" applyAlignment="1" applyProtection="1">
      <alignment horizontal="right"/>
    </xf>
    <xf numFmtId="49" fontId="29" fillId="2" borderId="16" xfId="92" applyNumberFormat="1" applyFont="1" applyFill="1" applyBorder="1" applyAlignment="1" applyProtection="1">
      <alignment horizontal="justify" vertical="center"/>
    </xf>
    <xf numFmtId="0" fontId="29" fillId="0" borderId="17" xfId="92" applyFont="1" applyFill="1" applyBorder="1" applyAlignment="1" applyProtection="1">
      <alignment horizontal="center" vertical="center"/>
    </xf>
    <xf numFmtId="4" fontId="67" fillId="0" borderId="17" xfId="92" applyNumberFormat="1" applyFont="1" applyFill="1" applyBorder="1" applyAlignment="1" applyProtection="1">
      <alignment horizontal="right" vertical="center"/>
    </xf>
    <xf numFmtId="2" fontId="67" fillId="0" borderId="16" xfId="112" applyNumberFormat="1" applyFont="1" applyFill="1" applyBorder="1" applyAlignment="1" applyProtection="1">
      <alignment horizontal="right" vertical="center"/>
    </xf>
    <xf numFmtId="0" fontId="82" fillId="2" borderId="20" xfId="5" applyFont="1" applyFill="1" applyBorder="1" applyAlignment="1" applyProtection="1">
      <alignment horizontal="right" vertical="center"/>
    </xf>
    <xf numFmtId="4" fontId="74" fillId="2" borderId="14" xfId="5" applyNumberFormat="1" applyFont="1" applyFill="1" applyBorder="1" applyAlignment="1" applyProtection="1">
      <alignment horizontal="center" vertical="center"/>
    </xf>
    <xf numFmtId="49" fontId="29" fillId="0" borderId="0" xfId="9" applyNumberFormat="1" applyFont="1" applyAlignment="1" applyProtection="1">
      <alignment horizontal="center" vertical="center"/>
    </xf>
    <xf numFmtId="0" fontId="67" fillId="0" borderId="0" xfId="9" applyFont="1" applyAlignment="1" applyProtection="1">
      <alignment horizontal="right"/>
    </xf>
    <xf numFmtId="4" fontId="29" fillId="0" borderId="0" xfId="9" applyNumberFormat="1" applyFont="1" applyAlignment="1" applyProtection="1">
      <alignment horizontal="center" vertical="center"/>
    </xf>
    <xf numFmtId="4" fontId="29" fillId="37" borderId="22" xfId="120" applyNumberFormat="1" applyFont="1" applyFill="1" applyBorder="1" applyAlignment="1" applyProtection="1">
      <alignment horizontal="right" vertical="center" wrapText="1"/>
      <protection locked="0"/>
    </xf>
    <xf numFmtId="4" fontId="29" fillId="37" borderId="16" xfId="120" applyNumberFormat="1" applyFont="1" applyFill="1" applyBorder="1" applyAlignment="1" applyProtection="1">
      <alignment horizontal="right" wrapText="1"/>
      <protection locked="0"/>
    </xf>
    <xf numFmtId="4" fontId="29" fillId="37" borderId="16" xfId="120" applyNumberFormat="1" applyFont="1" applyFill="1" applyBorder="1" applyAlignment="1" applyProtection="1">
      <alignment horizontal="right" vertical="center" wrapText="1"/>
      <protection locked="0"/>
    </xf>
    <xf numFmtId="4" fontId="29" fillId="37" borderId="16" xfId="120" applyNumberFormat="1" applyFont="1" applyFill="1" applyBorder="1" applyAlignment="1" applyProtection="1">
      <alignment horizontal="center" vertical="center" wrapText="1"/>
      <protection locked="0"/>
    </xf>
    <xf numFmtId="0" fontId="66" fillId="0" borderId="0" xfId="0" applyFont="1" applyAlignment="1">
      <alignment horizontal="left" vertical="center" wrapText="1"/>
    </xf>
    <xf numFmtId="0" fontId="66" fillId="0" borderId="0" xfId="0" applyFont="1" applyAlignment="1">
      <alignment vertical="top" wrapText="1"/>
    </xf>
    <xf numFmtId="0" fontId="29" fillId="2" borderId="16" xfId="7" applyFont="1" applyFill="1" applyBorder="1" applyAlignment="1" applyProtection="1">
      <alignment horizontal="center" wrapText="1"/>
    </xf>
    <xf numFmtId="49" fontId="29" fillId="2" borderId="16" xfId="7" applyNumberFormat="1" applyFont="1" applyFill="1" applyBorder="1" applyAlignment="1" applyProtection="1">
      <alignment horizontal="center" vertical="center" wrapText="1"/>
    </xf>
    <xf numFmtId="4" fontId="67" fillId="0" borderId="17" xfId="92" applyNumberFormat="1" applyFont="1" applyFill="1" applyBorder="1" applyAlignment="1" applyProtection="1">
      <alignment horizontal="right"/>
    </xf>
    <xf numFmtId="0" fontId="34" fillId="2" borderId="16" xfId="0" applyFont="1" applyFill="1" applyBorder="1" applyAlignment="1" applyProtection="1">
      <alignment horizontal="center" vertical="center" wrapText="1"/>
    </xf>
    <xf numFmtId="0" fontId="34" fillId="2" borderId="24" xfId="0" applyFont="1" applyFill="1" applyBorder="1" applyAlignment="1" applyProtection="1">
      <alignment horizontal="center" vertical="center" wrapText="1"/>
    </xf>
    <xf numFmtId="0" fontId="34" fillId="2" borderId="19" xfId="0" applyFont="1" applyFill="1" applyBorder="1" applyAlignment="1" applyProtection="1">
      <alignment horizontal="center" vertical="center" wrapText="1"/>
    </xf>
    <xf numFmtId="0" fontId="70" fillId="2" borderId="20" xfId="5" applyFont="1" applyFill="1" applyBorder="1" applyAlignment="1" applyProtection="1">
      <alignment horizontal="center" vertical="center"/>
    </xf>
    <xf numFmtId="0" fontId="70" fillId="43" borderId="16" xfId="9" applyFont="1" applyFill="1" applyBorder="1" applyAlignment="1" applyProtection="1">
      <alignment horizontal="center" vertical="center" wrapText="1"/>
    </xf>
    <xf numFmtId="0" fontId="66" fillId="2" borderId="20" xfId="5" applyFont="1" applyFill="1" applyBorder="1" applyAlignment="1" applyProtection="1">
      <alignment horizontal="center" vertical="center" wrapText="1"/>
    </xf>
    <xf numFmtId="0" fontId="66" fillId="2" borderId="23" xfId="120" applyFont="1" applyFill="1" applyBorder="1" applyAlignment="1" applyProtection="1">
      <alignment horizontal="center" vertical="center" wrapText="1"/>
    </xf>
    <xf numFmtId="0" fontId="66" fillId="2" borderId="24" xfId="120" applyFont="1" applyFill="1" applyBorder="1" applyAlignment="1" applyProtection="1">
      <alignment horizontal="center" vertical="center" wrapText="1"/>
    </xf>
    <xf numFmtId="0" fontId="66" fillId="2" borderId="19" xfId="115" applyFont="1" applyFill="1" applyBorder="1" applyAlignment="1" applyProtection="1">
      <alignment horizontal="center" vertical="center"/>
    </xf>
    <xf numFmtId="0" fontId="66" fillId="37" borderId="16" xfId="9" applyFont="1" applyFill="1" applyBorder="1" applyAlignment="1" applyProtection="1">
      <alignment horizontal="center" vertical="center" wrapText="1"/>
      <protection locked="0"/>
    </xf>
    <xf numFmtId="0" fontId="66" fillId="37" borderId="22" xfId="9" applyFont="1" applyFill="1" applyBorder="1" applyAlignment="1" applyProtection="1">
      <alignment horizontal="center" vertical="center" wrapText="1"/>
      <protection locked="0"/>
    </xf>
    <xf numFmtId="0" fontId="66" fillId="37" borderId="16" xfId="120" applyFont="1" applyFill="1" applyBorder="1" applyAlignment="1" applyProtection="1">
      <alignment horizontal="center" vertical="center" wrapText="1"/>
      <protection locked="0"/>
    </xf>
    <xf numFmtId="0" fontId="66" fillId="37" borderId="16" xfId="7" applyFont="1" applyFill="1" applyBorder="1" applyAlignment="1" applyProtection="1">
      <alignment horizontal="center" vertical="center" wrapText="1"/>
      <protection locked="0"/>
    </xf>
    <xf numFmtId="0" fontId="66" fillId="37" borderId="16" xfId="116" applyFont="1" applyFill="1" applyBorder="1" applyAlignment="1" applyProtection="1">
      <alignment horizontal="center" vertical="center"/>
      <protection locked="0"/>
    </xf>
    <xf numFmtId="0" fontId="66" fillId="37" borderId="16" xfId="117" applyFont="1" applyFill="1" applyBorder="1" applyAlignment="1" applyProtection="1">
      <alignment horizontal="center" vertical="center" wrapText="1"/>
      <protection locked="0"/>
    </xf>
    <xf numFmtId="0" fontId="66" fillId="37" borderId="16" xfId="119" applyNumberFormat="1" applyFont="1" applyFill="1" applyBorder="1" applyAlignment="1" applyProtection="1">
      <alignment horizontal="center" vertical="center" wrapText="1"/>
      <protection locked="0"/>
    </xf>
    <xf numFmtId="0" fontId="66" fillId="37" borderId="16" xfId="119" applyFont="1" applyFill="1" applyBorder="1" applyAlignment="1" applyProtection="1">
      <alignment horizontal="center" vertical="center" wrapText="1"/>
      <protection locked="0"/>
    </xf>
    <xf numFmtId="4" fontId="96" fillId="2" borderId="20" xfId="112" applyNumberFormat="1" applyFont="1" applyFill="1" applyBorder="1" applyAlignment="1" applyProtection="1">
      <alignment horizontal="center" vertical="center" wrapText="1"/>
    </xf>
    <xf numFmtId="4" fontId="96" fillId="37" borderId="22" xfId="112" applyNumberFormat="1" applyFont="1" applyFill="1" applyBorder="1" applyAlignment="1" applyProtection="1">
      <alignment horizontal="center" vertical="center" wrapText="1"/>
      <protection locked="0"/>
    </xf>
    <xf numFmtId="4" fontId="66" fillId="37" borderId="16" xfId="112" quotePrefix="1" applyNumberFormat="1" applyFont="1" applyFill="1" applyBorder="1" applyAlignment="1" applyProtection="1">
      <alignment horizontal="center" vertical="center" wrapText="1"/>
      <protection locked="0"/>
    </xf>
    <xf numFmtId="0" fontId="66" fillId="0" borderId="0" xfId="9" applyFont="1" applyAlignment="1" applyProtection="1">
      <alignment horizontal="center" vertical="center"/>
    </xf>
    <xf numFmtId="49" fontId="70" fillId="2" borderId="20" xfId="9" applyNumberFormat="1" applyFont="1" applyFill="1" applyBorder="1" applyAlignment="1" applyProtection="1">
      <alignment horizontal="center" vertical="center" wrapText="1"/>
    </xf>
    <xf numFmtId="0" fontId="70" fillId="39" borderId="20" xfId="0" applyNumberFormat="1" applyFont="1" applyFill="1" applyBorder="1" applyAlignment="1" applyProtection="1">
      <alignment horizontal="center" vertical="center" wrapText="1"/>
    </xf>
    <xf numFmtId="0" fontId="66" fillId="37" borderId="23" xfId="9" applyFont="1" applyFill="1" applyBorder="1" applyAlignment="1" applyProtection="1">
      <alignment horizontal="center" vertical="center" wrapText="1"/>
      <protection locked="0"/>
    </xf>
    <xf numFmtId="0" fontId="66" fillId="37" borderId="24" xfId="9" applyFont="1" applyFill="1" applyBorder="1" applyAlignment="1" applyProtection="1">
      <alignment horizontal="center" vertical="center" wrapText="1"/>
      <protection locked="0"/>
    </xf>
    <xf numFmtId="0" fontId="66" fillId="37" borderId="17" xfId="9" applyFont="1" applyFill="1" applyBorder="1" applyAlignment="1" applyProtection="1">
      <alignment horizontal="center" vertical="center" wrapText="1"/>
      <protection locked="0"/>
    </xf>
    <xf numFmtId="0" fontId="70" fillId="39" borderId="20" xfId="9" applyFont="1" applyFill="1" applyBorder="1" applyAlignment="1" applyProtection="1">
      <alignment horizontal="center" vertical="center" wrapText="1"/>
    </xf>
    <xf numFmtId="0" fontId="66" fillId="37" borderId="16" xfId="8" applyFont="1" applyFill="1" applyBorder="1" applyAlignment="1" applyProtection="1">
      <alignment horizontal="center" vertical="center" wrapText="1"/>
      <protection locked="0"/>
    </xf>
    <xf numFmtId="0" fontId="66" fillId="0" borderId="0" xfId="8" applyFont="1" applyAlignment="1" applyProtection="1">
      <alignment horizontal="center" vertical="center" wrapText="1"/>
    </xf>
    <xf numFmtId="0" fontId="66" fillId="2" borderId="0" xfId="0" applyFont="1" applyFill="1" applyBorder="1" applyAlignment="1" applyProtection="1">
      <alignment horizontal="center" vertical="center" wrapText="1"/>
      <protection locked="0"/>
    </xf>
    <xf numFmtId="0" fontId="66" fillId="37" borderId="21" xfId="0" applyNumberFormat="1" applyFont="1" applyFill="1" applyBorder="1" applyAlignment="1" applyProtection="1">
      <alignment horizontal="center" vertical="center" wrapText="1"/>
      <protection locked="0"/>
    </xf>
    <xf numFmtId="0" fontId="66" fillId="37" borderId="22" xfId="0" applyNumberFormat="1" applyFont="1" applyFill="1" applyBorder="1" applyAlignment="1" applyProtection="1">
      <alignment horizontal="center" vertical="center" wrapText="1"/>
      <protection locked="0"/>
    </xf>
    <xf numFmtId="0" fontId="66" fillId="37" borderId="17" xfId="0" applyNumberFormat="1" applyFont="1" applyFill="1" applyBorder="1" applyAlignment="1" applyProtection="1">
      <alignment horizontal="center" vertical="center" wrapText="1"/>
      <protection locked="0"/>
    </xf>
    <xf numFmtId="0" fontId="66" fillId="37" borderId="16" xfId="0" applyFont="1" applyFill="1" applyBorder="1" applyAlignment="1" applyProtection="1">
      <alignment horizontal="center" vertical="center" wrapText="1"/>
      <protection locked="0"/>
    </xf>
    <xf numFmtId="0" fontId="66" fillId="40" borderId="20" xfId="0" applyNumberFormat="1" applyFont="1" applyFill="1" applyBorder="1" applyAlignment="1" applyProtection="1">
      <alignment horizontal="center" vertical="center" wrapText="1"/>
    </xf>
    <xf numFmtId="0" fontId="66" fillId="2" borderId="0" xfId="0" applyFont="1" applyFill="1" applyBorder="1" applyAlignment="1" applyProtection="1">
      <alignment horizontal="center" vertical="center" wrapText="1"/>
    </xf>
    <xf numFmtId="0" fontId="66" fillId="37" borderId="21" xfId="0" applyFont="1" applyFill="1" applyBorder="1" applyAlignment="1" applyProtection="1">
      <alignment horizontal="center" vertical="center" wrapText="1"/>
      <protection locked="0"/>
    </xf>
    <xf numFmtId="0" fontId="66" fillId="37" borderId="22" xfId="0" applyFont="1" applyFill="1" applyBorder="1" applyAlignment="1" applyProtection="1">
      <alignment horizontal="center" vertical="center" wrapText="1"/>
      <protection locked="0"/>
    </xf>
    <xf numFmtId="0" fontId="66" fillId="37" borderId="17" xfId="0" applyFont="1" applyFill="1" applyBorder="1" applyAlignment="1" applyProtection="1">
      <alignment horizontal="center" vertical="center" wrapText="1"/>
      <protection locked="0"/>
    </xf>
    <xf numFmtId="0" fontId="66" fillId="40" borderId="20" xfId="0" applyFont="1" applyFill="1" applyBorder="1" applyAlignment="1" applyProtection="1">
      <alignment horizontal="center" vertical="center" wrapText="1"/>
    </xf>
    <xf numFmtId="0" fontId="66" fillId="2" borderId="28" xfId="0" applyFont="1" applyFill="1" applyBorder="1" applyAlignment="1" applyProtection="1">
      <alignment horizontal="center" vertical="center" wrapText="1"/>
    </xf>
    <xf numFmtId="0" fontId="66" fillId="2" borderId="3" xfId="0" applyFont="1" applyFill="1" applyBorder="1" applyAlignment="1" applyProtection="1">
      <alignment horizontal="center" vertical="center" wrapText="1"/>
    </xf>
    <xf numFmtId="0" fontId="70" fillId="2" borderId="0" xfId="0" applyNumberFormat="1" applyFont="1" applyFill="1" applyBorder="1" applyAlignment="1" applyProtection="1">
      <alignment horizontal="center" vertical="center" wrapText="1"/>
    </xf>
    <xf numFmtId="0" fontId="66" fillId="2" borderId="1" xfId="0" applyFont="1" applyFill="1" applyBorder="1" applyAlignment="1" applyProtection="1">
      <alignment horizontal="center" vertical="center" wrapText="1"/>
      <protection locked="0"/>
    </xf>
    <xf numFmtId="0" fontId="66" fillId="37" borderId="16" xfId="5" applyFont="1" applyFill="1" applyBorder="1" applyAlignment="1" applyProtection="1">
      <alignment horizontal="center" vertical="center" wrapText="1"/>
      <protection locked="0"/>
    </xf>
    <xf numFmtId="0" fontId="66" fillId="37" borderId="16" xfId="5" applyFont="1" applyFill="1" applyBorder="1" applyAlignment="1" applyProtection="1">
      <alignment horizontal="center" vertical="center"/>
      <protection locked="0"/>
    </xf>
    <xf numFmtId="0" fontId="66" fillId="37" borderId="16" xfId="5" applyNumberFormat="1" applyFont="1" applyFill="1" applyBorder="1" applyAlignment="1" applyProtection="1">
      <alignment horizontal="center" vertical="center" wrapText="1"/>
      <protection locked="0"/>
    </xf>
    <xf numFmtId="0" fontId="66" fillId="37" borderId="16" xfId="5" applyNumberFormat="1" applyFont="1" applyFill="1" applyBorder="1" applyAlignment="1" applyProtection="1">
      <alignment horizontal="center" vertical="center"/>
      <protection locked="0"/>
    </xf>
    <xf numFmtId="0" fontId="66" fillId="37" borderId="16" xfId="5" quotePrefix="1" applyFont="1" applyFill="1" applyBorder="1" applyAlignment="1" applyProtection="1">
      <alignment horizontal="center" vertical="center" wrapText="1"/>
      <protection locked="0"/>
    </xf>
    <xf numFmtId="0" fontId="66" fillId="37" borderId="16" xfId="7" quotePrefix="1" applyNumberFormat="1" applyFont="1" applyFill="1" applyBorder="1" applyAlignment="1" applyProtection="1">
      <alignment horizontal="center" vertical="center" wrapText="1"/>
      <protection locked="0"/>
    </xf>
    <xf numFmtId="0" fontId="66" fillId="0" borderId="0" xfId="5" applyFont="1" applyAlignment="1" applyProtection="1">
      <alignment horizontal="center" vertical="center" wrapText="1"/>
    </xf>
    <xf numFmtId="0" fontId="66" fillId="0" borderId="0" xfId="5" applyFont="1" applyAlignment="1" applyProtection="1">
      <alignment horizontal="center" vertical="center" wrapText="1"/>
      <protection locked="0"/>
    </xf>
    <xf numFmtId="0" fontId="66" fillId="2" borderId="20" xfId="5" applyFont="1" applyFill="1" applyBorder="1" applyAlignment="1" applyProtection="1">
      <alignment horizontal="center" vertical="center"/>
    </xf>
    <xf numFmtId="4" fontId="23" fillId="37" borderId="16" xfId="7" applyNumberFormat="1" applyFont="1" applyFill="1" applyBorder="1" applyAlignment="1" applyProtection="1">
      <alignment horizontal="right" wrapText="1"/>
      <protection locked="0"/>
    </xf>
    <xf numFmtId="0" fontId="34" fillId="2" borderId="17" xfId="0" applyFont="1" applyFill="1" applyBorder="1" applyAlignment="1" applyProtection="1">
      <alignment horizontal="center" vertical="center" wrapText="1"/>
    </xf>
    <xf numFmtId="49" fontId="95" fillId="2" borderId="16" xfId="0" quotePrefix="1" applyNumberFormat="1" applyFont="1" applyFill="1" applyBorder="1" applyAlignment="1" applyProtection="1">
      <alignment horizontal="justify" vertical="center" wrapText="1"/>
    </xf>
    <xf numFmtId="0" fontId="95" fillId="0" borderId="16" xfId="0" applyFont="1" applyFill="1" applyBorder="1" applyAlignment="1" applyProtection="1">
      <alignment horizontal="center" vertical="center" wrapText="1"/>
    </xf>
    <xf numFmtId="49" fontId="95" fillId="0" borderId="22" xfId="0" applyNumberFormat="1" applyFont="1" applyFill="1" applyBorder="1" applyAlignment="1" applyProtection="1">
      <alignment horizontal="justify" vertical="center" wrapText="1"/>
    </xf>
    <xf numFmtId="4" fontId="24" fillId="37" borderId="16" xfId="0" applyNumberFormat="1" applyFont="1" applyFill="1" applyBorder="1" applyAlignment="1" applyProtection="1">
      <alignment horizontal="right" vertical="center" wrapText="1"/>
      <protection locked="0"/>
    </xf>
    <xf numFmtId="4" fontId="66" fillId="0" borderId="26" xfId="0" applyNumberFormat="1" applyFont="1" applyBorder="1" applyAlignment="1" applyProtection="1">
      <alignment horizontal="right" vertical="center"/>
    </xf>
    <xf numFmtId="0" fontId="24" fillId="0" borderId="16" xfId="0" quotePrefix="1" applyFont="1" applyFill="1" applyBorder="1" applyAlignment="1" applyProtection="1">
      <alignment horizontal="center" vertical="center" wrapText="1"/>
    </xf>
    <xf numFmtId="4" fontId="24" fillId="0" borderId="0" xfId="0" applyNumberFormat="1" applyFont="1" applyFill="1" applyBorder="1" applyAlignment="1" applyProtection="1">
      <alignment horizontal="right" vertical="center" wrapText="1"/>
    </xf>
    <xf numFmtId="4" fontId="24" fillId="37" borderId="21" xfId="0" applyNumberFormat="1" applyFont="1" applyFill="1" applyBorder="1" applyAlignment="1" applyProtection="1">
      <alignment horizontal="right" vertical="center" wrapText="1"/>
      <protection locked="0"/>
    </xf>
    <xf numFmtId="4" fontId="24" fillId="37" borderId="17" xfId="0" applyNumberFormat="1" applyFont="1" applyFill="1" applyBorder="1" applyAlignment="1" applyProtection="1">
      <alignment horizontal="right" vertical="center" wrapText="1"/>
      <protection locked="0"/>
    </xf>
    <xf numFmtId="4" fontId="24" fillId="37" borderId="16" xfId="0" applyNumberFormat="1" applyFont="1" applyFill="1" applyBorder="1" applyAlignment="1" applyProtection="1">
      <alignment horizontal="right" vertical="center" wrapText="1"/>
      <protection locked="0"/>
    </xf>
    <xf numFmtId="49" fontId="97" fillId="2" borderId="16" xfId="0" applyNumberFormat="1" applyFont="1" applyFill="1" applyBorder="1" applyAlignment="1" applyProtection="1">
      <alignment horizontal="justify" vertical="center" wrapText="1"/>
    </xf>
    <xf numFmtId="49" fontId="70" fillId="0" borderId="16" xfId="0" applyNumberFormat="1" applyFont="1" applyFill="1" applyBorder="1" applyAlignment="1" applyProtection="1">
      <alignment horizontal="justify" vertical="center" wrapText="1"/>
    </xf>
    <xf numFmtId="49" fontId="24" fillId="2" borderId="22" xfId="0" applyNumberFormat="1" applyFont="1" applyFill="1" applyBorder="1" applyAlignment="1" applyProtection="1">
      <alignment horizontal="justify" vertical="center"/>
    </xf>
    <xf numFmtId="0" fontId="0" fillId="0" borderId="0" xfId="0" applyProtection="1">
      <protection locked="0"/>
    </xf>
    <xf numFmtId="0" fontId="0" fillId="0" borderId="0" xfId="0" applyFont="1" applyProtection="1"/>
    <xf numFmtId="4" fontId="0" fillId="0" borderId="0" xfId="0" applyNumberFormat="1" applyAlignment="1" applyProtection="1">
      <alignment vertical="center"/>
      <protection locked="0"/>
    </xf>
    <xf numFmtId="4" fontId="0" fillId="0" borderId="0" xfId="0" applyNumberFormat="1" applyFont="1" applyAlignment="1" applyProtection="1">
      <alignment vertical="center"/>
    </xf>
    <xf numFmtId="49" fontId="23" fillId="43" borderId="16" xfId="142" applyNumberFormat="1" applyFont="1" applyFill="1" applyBorder="1" applyAlignment="1" applyProtection="1">
      <alignment horizontal="center" vertical="center" wrapText="1"/>
    </xf>
    <xf numFmtId="0" fontId="23" fillId="43" borderId="16" xfId="142" applyFont="1" applyFill="1" applyBorder="1" applyAlignment="1" applyProtection="1">
      <alignment horizontal="center" vertical="center" wrapText="1"/>
    </xf>
    <xf numFmtId="0" fontId="70" fillId="43" borderId="16" xfId="142" applyFont="1" applyFill="1" applyBorder="1" applyAlignment="1" applyProtection="1">
      <alignment horizontal="center" vertical="center" wrapText="1"/>
    </xf>
    <xf numFmtId="2" fontId="23" fillId="43" borderId="16" xfId="142" applyNumberFormat="1" applyFont="1" applyFill="1" applyBorder="1" applyAlignment="1" applyProtection="1">
      <alignment horizontal="center" vertical="center" wrapText="1"/>
    </xf>
    <xf numFmtId="4" fontId="23" fillId="43" borderId="16" xfId="142" applyNumberFormat="1" applyFont="1" applyFill="1" applyBorder="1" applyAlignment="1" applyProtection="1">
      <alignment horizontal="center" vertical="center" wrapText="1"/>
    </xf>
    <xf numFmtId="4" fontId="70" fillId="43" borderId="18" xfId="142" applyNumberFormat="1" applyFont="1" applyFill="1" applyBorder="1" applyAlignment="1" applyProtection="1">
      <alignment horizontal="center" vertical="center" wrapText="1"/>
    </xf>
    <xf numFmtId="0" fontId="95" fillId="0" borderId="0" xfId="0" applyFont="1" applyFill="1" applyBorder="1" applyAlignment="1" applyProtection="1">
      <alignment horizontal="center" vertical="center" wrapText="1"/>
    </xf>
    <xf numFmtId="4" fontId="24" fillId="0" borderId="0" xfId="0" applyNumberFormat="1" applyFont="1" applyFill="1" applyBorder="1" applyAlignment="1" applyProtection="1">
      <alignment horizontal="center" vertical="center" wrapText="1"/>
    </xf>
    <xf numFmtId="4" fontId="95" fillId="0" borderId="0" xfId="0" applyNumberFormat="1" applyFont="1" applyFill="1" applyBorder="1" applyAlignment="1" applyProtection="1">
      <alignment horizontal="center" vertical="center" wrapText="1"/>
      <protection hidden="1"/>
    </xf>
    <xf numFmtId="0" fontId="95" fillId="2" borderId="23" xfId="0" applyFont="1" applyFill="1" applyBorder="1" applyAlignment="1" applyProtection="1">
      <alignment horizontal="center" vertical="center" wrapText="1"/>
    </xf>
    <xf numFmtId="4" fontId="66" fillId="2" borderId="25" xfId="0" applyNumberFormat="1" applyFont="1" applyFill="1" applyBorder="1" applyAlignment="1" applyProtection="1">
      <alignment horizontal="right" vertical="center" wrapText="1"/>
      <protection hidden="1"/>
    </xf>
    <xf numFmtId="0" fontId="95" fillId="2" borderId="0" xfId="0" applyFont="1" applyFill="1" applyBorder="1" applyAlignment="1" applyProtection="1">
      <alignment horizontal="center" vertical="center" wrapText="1"/>
    </xf>
    <xf numFmtId="4" fontId="66" fillId="2" borderId="26" xfId="0" applyNumberFormat="1" applyFont="1" applyFill="1" applyBorder="1" applyAlignment="1" applyProtection="1">
      <alignment horizontal="right" vertical="center" wrapText="1"/>
      <protection hidden="1"/>
    </xf>
    <xf numFmtId="0" fontId="95" fillId="2" borderId="3" xfId="0" applyFont="1" applyFill="1" applyBorder="1" applyAlignment="1" applyProtection="1">
      <alignment horizontal="center" vertical="center" wrapText="1"/>
    </xf>
    <xf numFmtId="4" fontId="66" fillId="2" borderId="27" xfId="0" applyNumberFormat="1" applyFont="1" applyFill="1" applyBorder="1" applyAlignment="1" applyProtection="1">
      <alignment horizontal="right" vertical="center" wrapText="1"/>
      <protection hidden="1"/>
    </xf>
    <xf numFmtId="0" fontId="95" fillId="2" borderId="28" xfId="0" applyFont="1" applyFill="1" applyBorder="1" applyAlignment="1" applyProtection="1">
      <alignment horizontal="center" vertical="center" wrapText="1"/>
    </xf>
    <xf numFmtId="0" fontId="0" fillId="2" borderId="23" xfId="0" applyFont="1" applyFill="1" applyBorder="1" applyProtection="1"/>
    <xf numFmtId="4" fontId="66" fillId="2" borderId="28" xfId="0" applyNumberFormat="1" applyFont="1" applyFill="1" applyBorder="1" applyAlignment="1" applyProtection="1">
      <alignment vertical="center"/>
    </xf>
    <xf numFmtId="0" fontId="0" fillId="2" borderId="24" xfId="0" applyFont="1" applyFill="1" applyBorder="1" applyProtection="1"/>
    <xf numFmtId="4" fontId="29" fillId="2" borderId="0" xfId="0" applyNumberFormat="1" applyFont="1" applyFill="1" applyBorder="1" applyAlignment="1" applyProtection="1">
      <alignment vertical="center" wrapText="1"/>
    </xf>
    <xf numFmtId="0" fontId="0" fillId="2" borderId="19" xfId="0" applyFont="1" applyFill="1" applyBorder="1" applyProtection="1"/>
    <xf numFmtId="4" fontId="29" fillId="2" borderId="3" xfId="0" applyNumberFormat="1" applyFont="1" applyFill="1" applyBorder="1" applyAlignment="1" applyProtection="1">
      <alignment vertical="center" wrapText="1"/>
    </xf>
    <xf numFmtId="0" fontId="55" fillId="2" borderId="16" xfId="0" applyFont="1" applyFill="1" applyBorder="1" applyAlignment="1" applyProtection="1">
      <alignment horizontal="center" wrapText="1"/>
    </xf>
    <xf numFmtId="4" fontId="78" fillId="41" borderId="16" xfId="0" applyNumberFormat="1" applyFont="1" applyFill="1" applyBorder="1" applyAlignment="1" applyProtection="1">
      <alignment horizontal="right" vertical="center" wrapText="1"/>
    </xf>
    <xf numFmtId="4" fontId="95" fillId="2" borderId="25" xfId="0" applyNumberFormat="1" applyFont="1" applyFill="1" applyBorder="1" applyAlignment="1" applyProtection="1">
      <alignment horizontal="right" vertical="center" wrapText="1"/>
      <protection hidden="1"/>
    </xf>
    <xf numFmtId="4" fontId="24" fillId="2" borderId="0" xfId="0" applyNumberFormat="1" applyFont="1" applyFill="1" applyBorder="1" applyAlignment="1" applyProtection="1">
      <alignment vertical="center" wrapText="1"/>
    </xf>
    <xf numFmtId="4" fontId="95" fillId="2" borderId="26" xfId="0" applyNumberFormat="1" applyFont="1" applyFill="1" applyBorder="1" applyAlignment="1" applyProtection="1">
      <alignment horizontal="right" vertical="center" wrapText="1"/>
      <protection hidden="1"/>
    </xf>
    <xf numFmtId="4" fontId="24" fillId="2" borderId="3" xfId="0" applyNumberFormat="1" applyFont="1" applyFill="1" applyBorder="1" applyAlignment="1" applyProtection="1">
      <alignment vertical="center" wrapText="1"/>
    </xf>
    <xf numFmtId="4" fontId="95" fillId="2" borderId="27" xfId="0" applyNumberFormat="1" applyFont="1" applyFill="1" applyBorder="1" applyAlignment="1" applyProtection="1">
      <alignment horizontal="right" vertical="center" wrapText="1"/>
      <protection hidden="1"/>
    </xf>
    <xf numFmtId="0" fontId="95" fillId="0" borderId="22" xfId="0" applyFont="1" applyFill="1" applyBorder="1" applyAlignment="1" applyProtection="1">
      <alignment horizontal="center" vertical="center" wrapText="1"/>
    </xf>
    <xf numFmtId="4" fontId="24" fillId="37" borderId="17" xfId="0" applyNumberFormat="1" applyFont="1" applyFill="1" applyBorder="1" applyAlignment="1" applyProtection="1">
      <alignment vertical="center" wrapText="1"/>
      <protection locked="0"/>
    </xf>
    <xf numFmtId="49" fontId="24" fillId="37" borderId="21" xfId="0" applyNumberFormat="1" applyFont="1" applyFill="1" applyBorder="1" applyAlignment="1" applyProtection="1">
      <alignment horizontal="center" vertical="center" wrapText="1"/>
      <protection locked="0"/>
    </xf>
    <xf numFmtId="4" fontId="0" fillId="2" borderId="28" xfId="0" applyNumberFormat="1" applyFill="1" applyBorder="1" applyAlignment="1" applyProtection="1">
      <alignment vertical="center"/>
    </xf>
    <xf numFmtId="4" fontId="0" fillId="2" borderId="25" xfId="0" applyNumberFormat="1" applyFont="1" applyFill="1" applyBorder="1" applyAlignment="1" applyProtection="1">
      <alignment vertical="center"/>
      <protection hidden="1"/>
    </xf>
    <xf numFmtId="0" fontId="95" fillId="0" borderId="23" xfId="0" applyFont="1" applyFill="1" applyBorder="1" applyAlignment="1" applyProtection="1">
      <alignment horizontal="center" vertical="center" wrapText="1"/>
    </xf>
    <xf numFmtId="0" fontId="95" fillId="2" borderId="20" xfId="0" applyFont="1" applyFill="1" applyBorder="1" applyAlignment="1" applyProtection="1">
      <alignment horizontal="center" vertical="center" wrapText="1"/>
    </xf>
    <xf numFmtId="4" fontId="95" fillId="2" borderId="14" xfId="0" applyNumberFormat="1" applyFont="1" applyFill="1" applyBorder="1" applyAlignment="1" applyProtection="1">
      <alignment horizontal="right" vertical="center" wrapText="1"/>
      <protection hidden="1"/>
    </xf>
    <xf numFmtId="0" fontId="95" fillId="0" borderId="27" xfId="0" applyFont="1" applyFill="1" applyBorder="1" applyAlignment="1" applyProtection="1">
      <alignment horizontal="center" vertical="center" wrapText="1"/>
    </xf>
    <xf numFmtId="49" fontId="24" fillId="37" borderId="16" xfId="0" applyNumberFormat="1" applyFont="1" applyFill="1" applyBorder="1" applyAlignment="1" applyProtection="1">
      <alignment horizontal="justify" vertical="center" wrapText="1"/>
      <protection locked="0"/>
    </xf>
    <xf numFmtId="0" fontId="95" fillId="0" borderId="27" xfId="0" applyFont="1" applyFill="1" applyBorder="1" applyAlignment="1" applyProtection="1">
      <alignment horizontal="center" wrapText="1"/>
    </xf>
    <xf numFmtId="0" fontId="95" fillId="2" borderId="24" xfId="0" applyFont="1" applyFill="1" applyBorder="1" applyAlignment="1" applyProtection="1">
      <alignment horizontal="center" vertical="center" wrapText="1"/>
    </xf>
    <xf numFmtId="0" fontId="95" fillId="2" borderId="19" xfId="0" applyFont="1" applyFill="1" applyBorder="1" applyAlignment="1" applyProtection="1">
      <alignment horizontal="center" vertical="center" wrapText="1"/>
    </xf>
    <xf numFmtId="0" fontId="95" fillId="2" borderId="24" xfId="0" applyFont="1" applyFill="1" applyBorder="1" applyAlignment="1" applyProtection="1">
      <alignment wrapText="1"/>
    </xf>
    <xf numFmtId="0" fontId="95" fillId="2" borderId="19" xfId="0" applyFont="1" applyFill="1" applyBorder="1" applyAlignment="1" applyProtection="1">
      <alignment wrapText="1"/>
    </xf>
    <xf numFmtId="0" fontId="95" fillId="0" borderId="17" xfId="0" applyFont="1" applyFill="1" applyBorder="1" applyAlignment="1" applyProtection="1">
      <alignment horizontal="center" vertical="center" wrapText="1"/>
    </xf>
    <xf numFmtId="0" fontId="95" fillId="0" borderId="21" xfId="0" applyFont="1" applyFill="1" applyBorder="1" applyAlignment="1" applyProtection="1">
      <alignment horizontal="center" vertical="center" wrapText="1"/>
    </xf>
    <xf numFmtId="0" fontId="95" fillId="2" borderId="18" xfId="0" applyFont="1" applyFill="1" applyBorder="1" applyAlignment="1" applyProtection="1">
      <alignment wrapText="1"/>
    </xf>
    <xf numFmtId="4" fontId="24" fillId="2" borderId="20" xfId="0" applyNumberFormat="1" applyFont="1" applyFill="1" applyBorder="1" applyAlignment="1" applyProtection="1">
      <alignment vertical="center" wrapText="1"/>
    </xf>
    <xf numFmtId="4" fontId="95" fillId="0" borderId="16" xfId="0" applyNumberFormat="1" applyFont="1" applyFill="1" applyBorder="1" applyAlignment="1" applyProtection="1">
      <alignment horizontal="right" vertical="center" wrapText="1"/>
      <protection hidden="1"/>
    </xf>
    <xf numFmtId="4" fontId="24" fillId="37" borderId="22" xfId="0" applyNumberFormat="1" applyFont="1" applyFill="1" applyBorder="1" applyAlignment="1" applyProtection="1">
      <alignment vertical="center" wrapText="1"/>
      <protection locked="0"/>
    </xf>
    <xf numFmtId="4" fontId="95" fillId="0" borderId="21" xfId="0" applyNumberFormat="1" applyFont="1" applyFill="1" applyBorder="1" applyAlignment="1" applyProtection="1">
      <alignment horizontal="right" vertical="center" wrapText="1"/>
      <protection hidden="1"/>
    </xf>
    <xf numFmtId="49" fontId="66" fillId="2" borderId="19" xfId="0" applyNumberFormat="1" applyFont="1" applyFill="1" applyBorder="1" applyAlignment="1" applyProtection="1">
      <alignment vertical="center" wrapText="1"/>
    </xf>
    <xf numFmtId="4" fontId="66" fillId="2" borderId="27" xfId="0" applyNumberFormat="1" applyFont="1" applyFill="1" applyBorder="1" applyAlignment="1" applyProtection="1">
      <alignment vertical="center" wrapText="1"/>
    </xf>
    <xf numFmtId="0" fontId="55" fillId="2" borderId="17" xfId="0" applyFont="1" applyFill="1" applyBorder="1" applyAlignment="1" applyProtection="1">
      <alignment horizontal="center" wrapText="1"/>
    </xf>
    <xf numFmtId="4" fontId="95" fillId="0" borderId="17" xfId="0" applyNumberFormat="1" applyFont="1" applyFill="1" applyBorder="1" applyAlignment="1" applyProtection="1">
      <alignment horizontal="right" vertical="center" wrapText="1"/>
      <protection hidden="1"/>
    </xf>
    <xf numFmtId="0" fontId="95" fillId="0" borderId="16" xfId="0" applyFont="1" applyFill="1" applyBorder="1" applyAlignment="1" applyProtection="1">
      <alignment horizontal="center" wrapText="1"/>
    </xf>
    <xf numFmtId="0" fontId="95" fillId="2" borderId="18" xfId="0" applyFont="1" applyFill="1" applyBorder="1" applyAlignment="1" applyProtection="1">
      <alignment horizontal="center" vertical="center" wrapText="1"/>
    </xf>
    <xf numFmtId="4" fontId="0" fillId="0" borderId="20" xfId="0" applyNumberFormat="1" applyBorder="1" applyProtection="1"/>
    <xf numFmtId="4" fontId="95" fillId="0" borderId="22" xfId="0" applyNumberFormat="1" applyFont="1" applyFill="1" applyBorder="1" applyAlignment="1" applyProtection="1">
      <alignment horizontal="right" vertical="center" wrapText="1"/>
      <protection hidden="1"/>
    </xf>
    <xf numFmtId="4" fontId="95" fillId="2" borderId="0" xfId="0" applyNumberFormat="1" applyFont="1" applyFill="1" applyBorder="1" applyAlignment="1" applyProtection="1">
      <alignment horizontal="right" vertical="center" wrapText="1"/>
      <protection hidden="1"/>
    </xf>
    <xf numFmtId="0" fontId="95" fillId="2" borderId="23" xfId="0" applyFont="1" applyFill="1" applyBorder="1" applyAlignment="1" applyProtection="1">
      <alignment wrapText="1"/>
    </xf>
    <xf numFmtId="4" fontId="24" fillId="2" borderId="28" xfId="0" applyNumberFormat="1" applyFont="1" applyFill="1" applyBorder="1" applyAlignment="1" applyProtection="1">
      <alignment vertical="center" wrapText="1"/>
    </xf>
    <xf numFmtId="4" fontId="78" fillId="39" borderId="16" xfId="0" applyNumberFormat="1" applyFont="1" applyFill="1" applyBorder="1" applyAlignment="1" applyProtection="1">
      <alignment horizontal="right" vertical="center" wrapText="1"/>
    </xf>
    <xf numFmtId="4" fontId="95" fillId="0" borderId="25" xfId="0" applyNumberFormat="1" applyFont="1" applyFill="1" applyBorder="1" applyAlignment="1" applyProtection="1">
      <alignment horizontal="right" vertical="center" wrapText="1"/>
      <protection hidden="1"/>
    </xf>
    <xf numFmtId="0" fontId="95" fillId="0" borderId="24" xfId="0" applyFont="1" applyBorder="1" applyAlignment="1" applyProtection="1">
      <alignment wrapText="1"/>
    </xf>
    <xf numFmtId="4" fontId="95" fillId="0" borderId="26" xfId="0" applyNumberFormat="1" applyFont="1" applyFill="1" applyBorder="1" applyAlignment="1" applyProtection="1">
      <alignment horizontal="right" vertical="center" wrapText="1"/>
      <protection hidden="1"/>
    </xf>
    <xf numFmtId="0" fontId="95" fillId="0" borderId="24" xfId="0" applyFont="1" applyFill="1" applyBorder="1" applyAlignment="1" applyProtection="1">
      <alignment horizontal="center" vertical="center" wrapText="1"/>
    </xf>
    <xf numFmtId="0" fontId="101" fillId="0" borderId="24" xfId="0" applyFont="1" applyFill="1" applyBorder="1" applyAlignment="1" applyProtection="1">
      <alignment horizontal="center" vertical="center" wrapText="1"/>
    </xf>
    <xf numFmtId="4" fontId="95" fillId="0" borderId="0" xfId="0" applyNumberFormat="1" applyFont="1" applyFill="1" applyBorder="1" applyAlignment="1" applyProtection="1">
      <alignment horizontal="right" vertical="center" wrapText="1"/>
      <protection hidden="1"/>
    </xf>
    <xf numFmtId="4" fontId="0" fillId="0" borderId="0" xfId="0" applyNumberFormat="1" applyBorder="1" applyAlignment="1" applyProtection="1">
      <alignment vertical="center"/>
    </xf>
    <xf numFmtId="4" fontId="0" fillId="0" borderId="26" xfId="0" applyNumberFormat="1" applyFont="1" applyBorder="1" applyAlignment="1" applyProtection="1">
      <alignment vertical="center"/>
      <protection hidden="1"/>
    </xf>
    <xf numFmtId="0" fontId="95" fillId="0" borderId="18" xfId="0" applyFont="1" applyFill="1" applyBorder="1" applyAlignment="1" applyProtection="1">
      <alignment horizontal="center" vertical="center" wrapText="1"/>
    </xf>
    <xf numFmtId="4" fontId="95" fillId="0" borderId="27" xfId="0" applyNumberFormat="1" applyFont="1" applyFill="1" applyBorder="1" applyAlignment="1" applyProtection="1">
      <alignment horizontal="right" vertical="center" wrapText="1"/>
      <protection hidden="1"/>
    </xf>
    <xf numFmtId="0" fontId="95" fillId="0" borderId="0" xfId="0" applyFont="1" applyFill="1" applyBorder="1" applyAlignment="1" applyProtection="1">
      <alignment vertical="center" wrapText="1"/>
    </xf>
    <xf numFmtId="0" fontId="95" fillId="0" borderId="24" xfId="0" applyFont="1" applyFill="1" applyBorder="1" applyAlignment="1" applyProtection="1">
      <alignment vertical="center" wrapText="1"/>
    </xf>
    <xf numFmtId="165" fontId="95" fillId="0" borderId="0" xfId="0" applyNumberFormat="1" applyFont="1" applyFill="1" applyBorder="1" applyAlignment="1" applyProtection="1">
      <alignment horizontal="right" vertical="center" wrapText="1"/>
    </xf>
    <xf numFmtId="165" fontId="95" fillId="0" borderId="24" xfId="0" applyNumberFormat="1" applyFont="1" applyFill="1" applyBorder="1" applyAlignment="1" applyProtection="1">
      <alignment horizontal="right" vertical="center" wrapText="1"/>
    </xf>
    <xf numFmtId="0" fontId="95" fillId="0" borderId="28" xfId="0" applyFont="1" applyFill="1" applyBorder="1" applyAlignment="1" applyProtection="1">
      <alignment horizontal="center" vertical="center" wrapText="1"/>
    </xf>
    <xf numFmtId="0" fontId="95" fillId="0" borderId="3" xfId="0" applyFont="1" applyFill="1" applyBorder="1" applyAlignment="1" applyProtection="1">
      <alignment horizontal="center" vertical="center" wrapText="1"/>
    </xf>
    <xf numFmtId="0" fontId="95" fillId="0" borderId="14" xfId="0" applyFont="1" applyFill="1" applyBorder="1" applyAlignment="1" applyProtection="1">
      <alignment horizontal="center" vertical="center" wrapText="1"/>
    </xf>
    <xf numFmtId="4" fontId="0" fillId="0" borderId="0" xfId="0" applyNumberFormat="1" applyFont="1" applyBorder="1" applyAlignment="1" applyProtection="1">
      <alignment vertical="center"/>
      <protection hidden="1"/>
    </xf>
    <xf numFmtId="4" fontId="95" fillId="0" borderId="3" xfId="0" applyNumberFormat="1" applyFont="1" applyFill="1" applyBorder="1" applyAlignment="1" applyProtection="1">
      <alignment horizontal="right" vertical="center" wrapText="1"/>
      <protection hidden="1"/>
    </xf>
    <xf numFmtId="4" fontId="95" fillId="0" borderId="23" xfId="0" applyNumberFormat="1" applyFont="1" applyFill="1" applyBorder="1" applyAlignment="1" applyProtection="1">
      <alignment horizontal="right" vertical="center" wrapText="1"/>
      <protection hidden="1"/>
    </xf>
    <xf numFmtId="0" fontId="0" fillId="0" borderId="23" xfId="0" applyFont="1" applyBorder="1" applyProtection="1"/>
    <xf numFmtId="4" fontId="0" fillId="0" borderId="28" xfId="0" applyNumberFormat="1" applyBorder="1" applyAlignment="1" applyProtection="1">
      <alignment vertical="center"/>
    </xf>
    <xf numFmtId="4" fontId="0" fillId="0" borderId="28" xfId="0" applyNumberFormat="1" applyFont="1" applyBorder="1" applyAlignment="1" applyProtection="1">
      <alignment vertical="center"/>
      <protection hidden="1"/>
    </xf>
    <xf numFmtId="0" fontId="0" fillId="0" borderId="24" xfId="0" applyFont="1" applyBorder="1" applyProtection="1"/>
    <xf numFmtId="4" fontId="95" fillId="0" borderId="19" xfId="0" applyNumberFormat="1" applyFont="1" applyFill="1" applyBorder="1" applyAlignment="1" applyProtection="1">
      <alignment horizontal="right" vertical="center" wrapText="1"/>
      <protection hidden="1"/>
    </xf>
    <xf numFmtId="4" fontId="95" fillId="0" borderId="20" xfId="0" applyNumberFormat="1" applyFont="1" applyFill="1" applyBorder="1" applyAlignment="1" applyProtection="1">
      <alignment horizontal="right" vertical="center" wrapText="1"/>
      <protection hidden="1"/>
    </xf>
    <xf numFmtId="4" fontId="95" fillId="0" borderId="18" xfId="0" applyNumberFormat="1" applyFont="1" applyFill="1" applyBorder="1" applyAlignment="1" applyProtection="1">
      <alignment horizontal="right" vertical="center" wrapText="1"/>
      <protection hidden="1"/>
    </xf>
    <xf numFmtId="0" fontId="95" fillId="0" borderId="25" xfId="0" applyFont="1" applyFill="1" applyBorder="1" applyAlignment="1" applyProtection="1">
      <alignment horizontal="center" vertical="center" wrapText="1"/>
    </xf>
    <xf numFmtId="0" fontId="95" fillId="0" borderId="23" xfId="0" applyFont="1" applyFill="1" applyBorder="1" applyAlignment="1" applyProtection="1">
      <alignment horizontal="right" vertical="center" wrapText="1"/>
    </xf>
    <xf numFmtId="4" fontId="24" fillId="0" borderId="28" xfId="0" applyNumberFormat="1" applyFont="1" applyFill="1" applyBorder="1" applyAlignment="1" applyProtection="1">
      <alignment horizontal="left" vertical="center" wrapText="1"/>
    </xf>
    <xf numFmtId="4" fontId="95" fillId="0" borderId="28" xfId="0" applyNumberFormat="1" applyFont="1" applyBorder="1" applyAlignment="1" applyProtection="1">
      <alignment vertical="center" wrapText="1"/>
      <protection hidden="1"/>
    </xf>
    <xf numFmtId="0" fontId="95" fillId="0" borderId="24" xfId="0" applyFont="1" applyFill="1" applyBorder="1" applyAlignment="1" applyProtection="1">
      <alignment horizontal="right" vertical="center" wrapText="1"/>
    </xf>
    <xf numFmtId="4" fontId="24" fillId="0" borderId="0" xfId="0" applyNumberFormat="1" applyFont="1" applyFill="1" applyBorder="1" applyAlignment="1" applyProtection="1">
      <alignment horizontal="left" vertical="center" wrapText="1"/>
    </xf>
    <xf numFmtId="4" fontId="95" fillId="0" borderId="0" xfId="0" applyNumberFormat="1" applyFont="1" applyBorder="1" applyAlignment="1" applyProtection="1">
      <alignment vertical="center" wrapText="1"/>
      <protection hidden="1"/>
    </xf>
    <xf numFmtId="0" fontId="0" fillId="0" borderId="19" xfId="0" applyFont="1" applyBorder="1" applyProtection="1"/>
    <xf numFmtId="4" fontId="0" fillId="0" borderId="3" xfId="0" applyNumberFormat="1" applyFont="1" applyBorder="1" applyAlignment="1" applyProtection="1">
      <alignment vertical="center"/>
      <protection hidden="1"/>
    </xf>
    <xf numFmtId="4" fontId="97" fillId="39" borderId="16" xfId="0" applyNumberFormat="1" applyFont="1" applyFill="1" applyBorder="1" applyAlignment="1" applyProtection="1">
      <alignment horizontal="right" vertical="center" wrapText="1"/>
      <protection hidden="1"/>
    </xf>
    <xf numFmtId="4" fontId="0" fillId="0" borderId="28" xfId="0" applyNumberFormat="1" applyFill="1" applyBorder="1" applyAlignment="1" applyProtection="1">
      <alignment vertical="center"/>
    </xf>
    <xf numFmtId="4" fontId="0" fillId="0" borderId="25" xfId="0" applyNumberFormat="1" applyFont="1" applyFill="1" applyBorder="1" applyAlignment="1" applyProtection="1">
      <alignment vertical="center"/>
      <protection hidden="1"/>
    </xf>
    <xf numFmtId="2" fontId="97" fillId="39" borderId="20" xfId="0" applyNumberFormat="1" applyFont="1" applyFill="1" applyBorder="1" applyAlignment="1" applyProtection="1">
      <alignment vertical="center" wrapText="1"/>
    </xf>
    <xf numFmtId="4" fontId="22" fillId="39" borderId="14" xfId="0" applyNumberFormat="1" applyFont="1" applyFill="1" applyBorder="1" applyAlignment="1" applyProtection="1">
      <alignment vertical="center" wrapText="1"/>
    </xf>
    <xf numFmtId="164" fontId="70" fillId="39" borderId="20" xfId="3" applyNumberFormat="1" applyFont="1" applyFill="1" applyBorder="1" applyAlignment="1" applyProtection="1">
      <alignment vertical="top"/>
    </xf>
    <xf numFmtId="4" fontId="23" fillId="39" borderId="20" xfId="3" applyNumberFormat="1" applyFont="1" applyFill="1" applyBorder="1" applyAlignment="1" applyProtection="1">
      <alignment vertical="center"/>
    </xf>
    <xf numFmtId="4" fontId="70" fillId="39" borderId="14" xfId="3" applyNumberFormat="1" applyFont="1" applyFill="1" applyBorder="1" applyAlignment="1" applyProtection="1">
      <alignment vertical="center"/>
    </xf>
    <xf numFmtId="4" fontId="24" fillId="0" borderId="28" xfId="0" applyNumberFormat="1" applyFont="1" applyFill="1" applyBorder="1" applyAlignment="1" applyProtection="1">
      <alignment vertical="center" wrapText="1"/>
    </xf>
    <xf numFmtId="0" fontId="95" fillId="0" borderId="19" xfId="0" applyFont="1" applyBorder="1" applyAlignment="1" applyProtection="1">
      <alignment wrapText="1"/>
    </xf>
    <xf numFmtId="4" fontId="24" fillId="0" borderId="3" xfId="0" applyNumberFormat="1" applyFont="1" applyFill="1" applyBorder="1" applyAlignment="1" applyProtection="1">
      <alignment vertical="center" wrapText="1"/>
    </xf>
    <xf numFmtId="49" fontId="95" fillId="2" borderId="22" xfId="0" applyNumberFormat="1" applyFont="1" applyFill="1" applyBorder="1" applyAlignment="1" applyProtection="1">
      <alignment horizontal="justify" vertical="center" wrapText="1"/>
    </xf>
    <xf numFmtId="0" fontId="95" fillId="0" borderId="0" xfId="0" applyFont="1" applyBorder="1" applyAlignment="1" applyProtection="1">
      <alignment wrapText="1"/>
    </xf>
    <xf numFmtId="49" fontId="97" fillId="0" borderId="22" xfId="0" applyNumberFormat="1" applyFont="1" applyFill="1" applyBorder="1" applyAlignment="1" applyProtection="1">
      <alignment horizontal="justify" vertical="center" wrapText="1"/>
    </xf>
    <xf numFmtId="49" fontId="95" fillId="2" borderId="21" xfId="0" applyNumberFormat="1" applyFont="1" applyFill="1" applyBorder="1" applyAlignment="1" applyProtection="1">
      <alignment horizontal="justify" vertical="center" wrapText="1"/>
    </xf>
    <xf numFmtId="49" fontId="97" fillId="2" borderId="22" xfId="0" applyNumberFormat="1" applyFont="1" applyFill="1" applyBorder="1" applyAlignment="1" applyProtection="1">
      <alignment horizontal="justify" vertical="center" wrapText="1"/>
    </xf>
    <xf numFmtId="4" fontId="24" fillId="37" borderId="16" xfId="0" applyNumberFormat="1" applyFont="1" applyFill="1" applyBorder="1" applyAlignment="1" applyProtection="1">
      <alignment vertical="center" wrapText="1"/>
      <protection locked="0"/>
    </xf>
    <xf numFmtId="49" fontId="95" fillId="0" borderId="21" xfId="0" applyNumberFormat="1" applyFont="1" applyFill="1" applyBorder="1" applyAlignment="1" applyProtection="1">
      <alignment horizontal="justify" vertical="center" wrapText="1"/>
    </xf>
    <xf numFmtId="0" fontId="77" fillId="0" borderId="0" xfId="0" applyFont="1" applyProtection="1"/>
    <xf numFmtId="4" fontId="76" fillId="37" borderId="16" xfId="0" applyNumberFormat="1" applyFont="1" applyFill="1" applyBorder="1" applyAlignment="1" applyProtection="1">
      <alignment vertical="center" wrapText="1"/>
      <protection locked="0"/>
    </xf>
    <xf numFmtId="49" fontId="97" fillId="0" borderId="16" xfId="0" applyNumberFormat="1" applyFont="1" applyFill="1" applyBorder="1" applyAlignment="1" applyProtection="1">
      <alignment horizontal="justify" vertical="center" wrapText="1"/>
    </xf>
    <xf numFmtId="4" fontId="95" fillId="37" borderId="16" xfId="0" applyNumberFormat="1" applyFont="1" applyFill="1" applyBorder="1" applyAlignment="1" applyProtection="1">
      <alignment vertical="center" wrapText="1"/>
      <protection locked="0"/>
    </xf>
    <xf numFmtId="49" fontId="95" fillId="0" borderId="17" xfId="0" applyNumberFormat="1" applyFont="1" applyFill="1" applyBorder="1" applyAlignment="1" applyProtection="1">
      <alignment horizontal="justify" vertical="center" wrapText="1"/>
    </xf>
    <xf numFmtId="49" fontId="95" fillId="0" borderId="16" xfId="0" quotePrefix="1" applyNumberFormat="1" applyFont="1" applyFill="1" applyBorder="1" applyAlignment="1" applyProtection="1">
      <alignment horizontal="justify" vertical="center" wrapText="1"/>
    </xf>
    <xf numFmtId="49" fontId="95" fillId="0" borderId="16" xfId="0" applyNumberFormat="1" applyFont="1" applyFill="1" applyBorder="1" applyAlignment="1" applyProtection="1">
      <alignment horizontal="justify" vertical="center" wrapText="1"/>
    </xf>
    <xf numFmtId="49" fontId="97" fillId="2" borderId="21" xfId="0" applyNumberFormat="1" applyFont="1" applyFill="1" applyBorder="1" applyAlignment="1" applyProtection="1">
      <alignment horizontal="justify" vertical="center" wrapText="1"/>
    </xf>
    <xf numFmtId="4" fontId="76" fillId="37" borderId="22" xfId="0" applyNumberFormat="1" applyFont="1" applyFill="1" applyBorder="1" applyAlignment="1" applyProtection="1">
      <alignment vertical="center" wrapText="1"/>
      <protection locked="0"/>
    </xf>
    <xf numFmtId="0" fontId="95" fillId="0" borderId="24" xfId="0" applyFont="1" applyFill="1" applyBorder="1" applyAlignment="1" applyProtection="1">
      <alignment wrapText="1"/>
    </xf>
    <xf numFmtId="49" fontId="95" fillId="2" borderId="17" xfId="0" applyNumberFormat="1" applyFont="1" applyFill="1" applyBorder="1" applyAlignment="1" applyProtection="1">
      <alignment horizontal="justify" vertical="center" wrapText="1"/>
    </xf>
    <xf numFmtId="4" fontId="76" fillId="37" borderId="21" xfId="0" applyNumberFormat="1" applyFont="1" applyFill="1" applyBorder="1" applyAlignment="1" applyProtection="1">
      <alignment vertical="center" wrapText="1"/>
      <protection locked="0"/>
    </xf>
    <xf numFmtId="0" fontId="0" fillId="0" borderId="28" xfId="0" applyFont="1" applyBorder="1" applyProtection="1"/>
    <xf numFmtId="49" fontId="95" fillId="2" borderId="16" xfId="0" applyNumberFormat="1" applyFont="1" applyFill="1" applyBorder="1" applyAlignment="1" applyProtection="1">
      <alignment horizontal="justify" vertical="center" wrapText="1"/>
    </xf>
    <xf numFmtId="4" fontId="77" fillId="0" borderId="0" xfId="0" applyNumberFormat="1" applyFont="1" applyProtection="1"/>
    <xf numFmtId="49" fontId="76" fillId="37" borderId="24" xfId="0" applyNumberFormat="1" applyFont="1" applyFill="1" applyBorder="1" applyAlignment="1" applyProtection="1">
      <alignment horizontal="center" vertical="center" wrapText="1"/>
      <protection locked="0"/>
    </xf>
    <xf numFmtId="4" fontId="70" fillId="39" borderId="16" xfId="3" applyNumberFormat="1" applyFont="1" applyFill="1" applyBorder="1" applyAlignment="1" applyProtection="1">
      <alignment vertical="center"/>
    </xf>
    <xf numFmtId="4" fontId="24" fillId="37" borderId="21" xfId="0" applyNumberFormat="1" applyFont="1" applyFill="1" applyBorder="1" applyAlignment="1" applyProtection="1">
      <alignment vertical="center" wrapText="1"/>
      <protection locked="0"/>
    </xf>
    <xf numFmtId="0" fontId="0" fillId="0" borderId="19" xfId="0" applyBorder="1" applyProtection="1"/>
    <xf numFmtId="0" fontId="95" fillId="2" borderId="16" xfId="0" applyFont="1" applyFill="1" applyBorder="1" applyAlignment="1" applyProtection="1">
      <alignment horizontal="center" wrapText="1"/>
    </xf>
    <xf numFmtId="4" fontId="95" fillId="2" borderId="16" xfId="0" applyNumberFormat="1" applyFont="1" applyFill="1" applyBorder="1" applyAlignment="1" applyProtection="1">
      <alignment horizontal="right" vertical="center" wrapText="1"/>
      <protection hidden="1"/>
    </xf>
    <xf numFmtId="4" fontId="0" fillId="0" borderId="25" xfId="0" applyNumberFormat="1" applyFont="1" applyBorder="1" applyAlignment="1" applyProtection="1">
      <alignment vertical="center"/>
    </xf>
    <xf numFmtId="4" fontId="0" fillId="0" borderId="26" xfId="0" applyNumberFormat="1" applyFont="1" applyBorder="1" applyAlignment="1" applyProtection="1">
      <alignment vertical="center"/>
    </xf>
    <xf numFmtId="0" fontId="95" fillId="0" borderId="19" xfId="0" applyFont="1" applyFill="1" applyBorder="1" applyAlignment="1" applyProtection="1">
      <alignment horizontal="center" vertical="center" wrapText="1"/>
    </xf>
    <xf numFmtId="4" fontId="95" fillId="0" borderId="26" xfId="0" applyNumberFormat="1" applyFont="1" applyFill="1" applyBorder="1" applyAlignment="1" applyProtection="1">
      <alignment vertical="center" wrapText="1"/>
    </xf>
    <xf numFmtId="164" fontId="70" fillId="39" borderId="20" xfId="3" applyNumberFormat="1" applyFont="1" applyFill="1" applyBorder="1" applyAlignment="1" applyProtection="1">
      <alignment vertical="center"/>
    </xf>
    <xf numFmtId="4" fontId="95" fillId="0" borderId="14" xfId="0" applyNumberFormat="1" applyFont="1" applyFill="1" applyBorder="1" applyAlignment="1" applyProtection="1">
      <alignment horizontal="right" vertical="center" wrapText="1"/>
      <protection hidden="1"/>
    </xf>
    <xf numFmtId="0" fontId="0" fillId="2" borderId="28" xfId="0" applyFont="1" applyFill="1" applyBorder="1" applyProtection="1"/>
    <xf numFmtId="0" fontId="95" fillId="2" borderId="0" xfId="0" applyFont="1" applyFill="1" applyBorder="1" applyAlignment="1" applyProtection="1">
      <alignment wrapText="1"/>
    </xf>
    <xf numFmtId="0" fontId="70" fillId="40" borderId="20" xfId="4" applyFont="1" applyFill="1" applyBorder="1" applyAlignment="1" applyProtection="1">
      <alignment wrapText="1"/>
    </xf>
    <xf numFmtId="4" fontId="23" fillId="40" borderId="20" xfId="4" applyNumberFormat="1" applyFont="1" applyFill="1" applyBorder="1" applyAlignment="1" applyProtection="1">
      <alignment vertical="center" wrapText="1"/>
    </xf>
    <xf numFmtId="4" fontId="70" fillId="40" borderId="14" xfId="4" applyNumberFormat="1" applyFont="1" applyFill="1" applyBorder="1" applyAlignment="1" applyProtection="1">
      <alignment vertical="center" wrapText="1"/>
    </xf>
    <xf numFmtId="49" fontId="100" fillId="37" borderId="22" xfId="0" applyNumberFormat="1" applyFont="1" applyFill="1" applyBorder="1" applyAlignment="1" applyProtection="1">
      <alignment vertical="center" wrapText="1"/>
      <protection locked="0"/>
    </xf>
    <xf numFmtId="49" fontId="100" fillId="37" borderId="26" xfId="0" applyNumberFormat="1" applyFont="1" applyFill="1" applyBorder="1" applyAlignment="1" applyProtection="1">
      <alignment vertical="center" wrapText="1"/>
      <protection locked="0"/>
    </xf>
    <xf numFmtId="49" fontId="100" fillId="37" borderId="17" xfId="0" applyNumberFormat="1" applyFont="1" applyFill="1" applyBorder="1" applyAlignment="1" applyProtection="1">
      <alignment vertical="center" wrapText="1"/>
      <protection locked="0"/>
    </xf>
    <xf numFmtId="0" fontId="95" fillId="0" borderId="26" xfId="0" applyFont="1" applyFill="1" applyBorder="1" applyAlignment="1" applyProtection="1">
      <alignment horizontal="center" vertical="center" wrapText="1"/>
    </xf>
    <xf numFmtId="49" fontId="100" fillId="37" borderId="21" xfId="0" applyNumberFormat="1" applyFont="1" applyFill="1" applyBorder="1" applyAlignment="1" applyProtection="1">
      <alignment vertical="center" wrapText="1"/>
      <protection locked="0"/>
    </xf>
    <xf numFmtId="0" fontId="1" fillId="2" borderId="24" xfId="0" applyFont="1" applyFill="1" applyBorder="1" applyAlignment="1" applyProtection="1">
      <alignment vertical="center" wrapText="1"/>
    </xf>
    <xf numFmtId="4" fontId="0" fillId="0" borderId="27" xfId="0" applyNumberFormat="1" applyFont="1" applyBorder="1" applyAlignment="1" applyProtection="1">
      <alignment vertical="center"/>
    </xf>
    <xf numFmtId="0" fontId="66" fillId="2" borderId="24" xfId="0" applyFont="1" applyFill="1" applyBorder="1" applyAlignment="1" applyProtection="1">
      <alignment horizontal="center" vertical="center" wrapText="1"/>
    </xf>
    <xf numFmtId="0" fontId="66" fillId="2" borderId="24" xfId="0" applyFont="1" applyFill="1" applyBorder="1" applyAlignment="1" applyProtection="1">
      <alignment horizontal="center" wrapText="1"/>
    </xf>
    <xf numFmtId="0" fontId="66" fillId="2" borderId="24" xfId="0" applyFont="1" applyFill="1" applyBorder="1" applyAlignment="1" applyProtection="1">
      <alignment vertical="center" wrapText="1"/>
    </xf>
    <xf numFmtId="0" fontId="66" fillId="2" borderId="24" xfId="0" applyFont="1" applyFill="1" applyBorder="1" applyAlignment="1" applyProtection="1">
      <alignment wrapText="1"/>
    </xf>
    <xf numFmtId="0" fontId="95" fillId="2" borderId="16" xfId="0" applyFont="1" applyFill="1" applyBorder="1" applyAlignment="1" applyProtection="1">
      <alignment horizontal="center" vertical="center" wrapText="1"/>
    </xf>
    <xf numFmtId="4" fontId="95" fillId="0" borderId="28" xfId="0" applyNumberFormat="1" applyFont="1" applyFill="1" applyBorder="1" applyAlignment="1" applyProtection="1">
      <alignment horizontal="right" vertical="center" wrapText="1"/>
      <protection hidden="1"/>
    </xf>
    <xf numFmtId="4" fontId="95" fillId="2" borderId="28" xfId="0" applyNumberFormat="1" applyFont="1" applyFill="1" applyBorder="1" applyAlignment="1" applyProtection="1">
      <alignment horizontal="right" vertical="center" wrapText="1"/>
      <protection hidden="1"/>
    </xf>
    <xf numFmtId="4" fontId="78" fillId="39" borderId="18" xfId="0" applyNumberFormat="1" applyFont="1" applyFill="1" applyBorder="1" applyAlignment="1" applyProtection="1">
      <alignment horizontal="right" vertical="center" wrapText="1"/>
    </xf>
    <xf numFmtId="0" fontId="95" fillId="2" borderId="24" xfId="0" applyFont="1" applyFill="1" applyBorder="1" applyAlignment="1" applyProtection="1">
      <alignment horizontal="right" vertical="center" wrapText="1"/>
    </xf>
    <xf numFmtId="4" fontId="24" fillId="2" borderId="0" xfId="0" applyNumberFormat="1" applyFont="1" applyFill="1" applyBorder="1" applyAlignment="1" applyProtection="1">
      <alignment horizontal="left" vertical="center" wrapText="1"/>
    </xf>
    <xf numFmtId="4" fontId="95" fillId="2" borderId="26" xfId="0" applyNumberFormat="1" applyFont="1" applyFill="1" applyBorder="1" applyAlignment="1" applyProtection="1">
      <alignment vertical="center" wrapText="1"/>
      <protection hidden="1"/>
    </xf>
    <xf numFmtId="0" fontId="95" fillId="0" borderId="21" xfId="0" applyFont="1" applyFill="1" applyBorder="1" applyAlignment="1" applyProtection="1">
      <alignment horizontal="center" wrapText="1"/>
    </xf>
    <xf numFmtId="4" fontId="95" fillId="0" borderId="16" xfId="0" applyNumberFormat="1" applyFont="1" applyFill="1" applyBorder="1" applyAlignment="1" applyProtection="1">
      <alignment wrapText="1"/>
      <protection hidden="1"/>
    </xf>
    <xf numFmtId="0" fontId="95" fillId="2" borderId="23" xfId="0" applyFont="1" applyFill="1" applyBorder="1" applyAlignment="1" applyProtection="1">
      <alignment horizontal="center" wrapText="1"/>
    </xf>
    <xf numFmtId="2" fontId="76" fillId="2" borderId="21" xfId="0" applyNumberFormat="1" applyFont="1" applyFill="1" applyBorder="1" applyAlignment="1" applyProtection="1">
      <alignment wrapText="1"/>
    </xf>
    <xf numFmtId="0" fontId="95" fillId="0" borderId="17" xfId="0" applyFont="1" applyFill="1" applyBorder="1" applyAlignment="1" applyProtection="1">
      <alignment horizontal="center" wrapText="1"/>
    </xf>
    <xf numFmtId="0" fontId="95" fillId="2" borderId="19" xfId="0" applyFont="1" applyFill="1" applyBorder="1" applyAlignment="1" applyProtection="1">
      <alignment horizontal="center" wrapText="1"/>
    </xf>
    <xf numFmtId="0" fontId="95" fillId="0" borderId="22" xfId="0" applyFont="1" applyFill="1" applyBorder="1" applyAlignment="1" applyProtection="1">
      <alignment horizontal="center" wrapText="1"/>
    </xf>
    <xf numFmtId="0" fontId="95" fillId="2" borderId="24" xfId="0" applyFont="1" applyFill="1" applyBorder="1" applyAlignment="1" applyProtection="1">
      <alignment horizontal="center" wrapText="1"/>
    </xf>
    <xf numFmtId="0" fontId="95" fillId="2" borderId="18" xfId="0" applyFont="1" applyFill="1" applyBorder="1" applyAlignment="1" applyProtection="1">
      <alignment horizontal="center" wrapText="1"/>
    </xf>
    <xf numFmtId="4" fontId="24" fillId="37" borderId="17" xfId="0" applyNumberFormat="1" applyFont="1" applyFill="1" applyBorder="1" applyAlignment="1" applyProtection="1">
      <alignment horizontal="right" wrapText="1"/>
      <protection locked="0"/>
    </xf>
    <xf numFmtId="4" fontId="95" fillId="0" borderId="17" xfId="0" applyNumberFormat="1" applyFont="1" applyFill="1" applyBorder="1" applyAlignment="1" applyProtection="1">
      <alignment horizontal="right" wrapText="1"/>
      <protection hidden="1"/>
    </xf>
    <xf numFmtId="4" fontId="24" fillId="37" borderId="16" xfId="0" applyNumberFormat="1" applyFont="1" applyFill="1" applyBorder="1" applyAlignment="1" applyProtection="1">
      <alignment horizontal="right" wrapText="1"/>
      <protection locked="0"/>
    </xf>
    <xf numFmtId="49" fontId="100" fillId="37" borderId="21" xfId="0" applyNumberFormat="1" applyFont="1" applyFill="1" applyBorder="1" applyAlignment="1" applyProtection="1">
      <alignment horizontal="justify" vertical="center" wrapText="1"/>
      <protection locked="0"/>
    </xf>
    <xf numFmtId="4" fontId="0" fillId="0" borderId="25" xfId="0" applyNumberFormat="1" applyFont="1" applyBorder="1" applyAlignment="1" applyProtection="1">
      <alignment vertical="center"/>
      <protection hidden="1"/>
    </xf>
    <xf numFmtId="49" fontId="24" fillId="37" borderId="22" xfId="0" applyNumberFormat="1" applyFont="1" applyFill="1" applyBorder="1" applyAlignment="1" applyProtection="1">
      <alignment horizontal="justify" vertical="center" wrapText="1"/>
      <protection locked="0"/>
    </xf>
    <xf numFmtId="49" fontId="24" fillId="37" borderId="17" xfId="0" applyNumberFormat="1" applyFont="1" applyFill="1" applyBorder="1" applyAlignment="1" applyProtection="1">
      <alignment horizontal="justify" vertical="center" wrapText="1"/>
      <protection locked="0"/>
    </xf>
    <xf numFmtId="4" fontId="95" fillId="0" borderId="16" xfId="0" applyNumberFormat="1" applyFont="1" applyFill="1" applyBorder="1" applyAlignment="1" applyProtection="1">
      <alignment horizontal="right" wrapText="1"/>
      <protection hidden="1"/>
    </xf>
    <xf numFmtId="4" fontId="0" fillId="0" borderId="3" xfId="0" applyNumberFormat="1" applyFont="1" applyBorder="1" applyAlignment="1" applyProtection="1">
      <alignment vertical="center"/>
    </xf>
    <xf numFmtId="4" fontId="95" fillId="2" borderId="0" xfId="0" applyNumberFormat="1" applyFont="1" applyFill="1" applyBorder="1" applyAlignment="1" applyProtection="1">
      <alignment horizontal="right" vertical="center" wrapText="1"/>
    </xf>
    <xf numFmtId="4" fontId="70" fillId="39" borderId="18" xfId="3" applyNumberFormat="1" applyFont="1" applyFill="1" applyBorder="1" applyAlignment="1" applyProtection="1">
      <alignment vertical="center"/>
    </xf>
    <xf numFmtId="49" fontId="22" fillId="2" borderId="16" xfId="0" applyNumberFormat="1" applyFont="1" applyFill="1" applyBorder="1" applyAlignment="1" applyProtection="1">
      <alignment horizontal="justify" vertical="center" wrapText="1"/>
    </xf>
    <xf numFmtId="49" fontId="22" fillId="2" borderId="17" xfId="0" applyNumberFormat="1" applyFont="1" applyFill="1" applyBorder="1" applyAlignment="1" applyProtection="1">
      <alignment horizontal="justify" vertical="center" wrapText="1"/>
    </xf>
    <xf numFmtId="49" fontId="61" fillId="2" borderId="22" xfId="0" applyNumberFormat="1" applyFont="1" applyFill="1" applyBorder="1" applyAlignment="1" applyProtection="1">
      <alignment horizontal="justify" vertical="center" wrapText="1"/>
    </xf>
    <xf numFmtId="0" fontId="24" fillId="0" borderId="21" xfId="0" quotePrefix="1" applyFont="1" applyFill="1" applyBorder="1" applyAlignment="1" applyProtection="1">
      <alignment horizontal="center" vertical="center" wrapText="1"/>
    </xf>
    <xf numFmtId="4" fontId="24" fillId="37" borderId="16" xfId="0" applyNumberFormat="1" applyFont="1" applyFill="1" applyBorder="1" applyAlignment="1" applyProtection="1">
      <alignment horizontal="right" wrapText="1"/>
      <protection locked="0"/>
    </xf>
    <xf numFmtId="0" fontId="24" fillId="0" borderId="16" xfId="0" quotePrefix="1" applyFont="1" applyFill="1" applyBorder="1" applyAlignment="1" applyProtection="1">
      <alignment horizontal="center" vertical="center" wrapText="1"/>
    </xf>
    <xf numFmtId="0" fontId="24" fillId="2" borderId="23" xfId="0" applyFont="1" applyFill="1" applyBorder="1" applyAlignment="1" applyProtection="1">
      <alignment horizontal="center" vertical="center" wrapText="1"/>
    </xf>
    <xf numFmtId="4" fontId="24" fillId="2" borderId="25" xfId="0" applyNumberFormat="1" applyFont="1" applyFill="1" applyBorder="1" applyAlignment="1" applyProtection="1">
      <alignment horizontal="right" vertical="center" wrapText="1"/>
      <protection hidden="1"/>
    </xf>
    <xf numFmtId="0" fontId="24" fillId="0" borderId="16" xfId="0" applyFont="1" applyFill="1" applyBorder="1" applyAlignment="1" applyProtection="1">
      <alignment horizontal="center" vertical="center" wrapText="1"/>
    </xf>
    <xf numFmtId="4" fontId="24" fillId="0" borderId="0" xfId="0" applyNumberFormat="1" applyFont="1" applyFill="1" applyBorder="1" applyAlignment="1" applyProtection="1">
      <alignment horizontal="center" vertical="center" wrapText="1"/>
    </xf>
    <xf numFmtId="49" fontId="24" fillId="0" borderId="22" xfId="0" applyNumberFormat="1" applyFont="1" applyFill="1" applyBorder="1" applyAlignment="1" applyProtection="1">
      <alignment horizontal="left" vertical="center" wrapText="1"/>
    </xf>
    <xf numFmtId="0" fontId="0" fillId="0" borderId="24" xfId="0" applyFont="1" applyBorder="1" applyAlignment="1" applyProtection="1">
      <alignment horizontal="center"/>
    </xf>
    <xf numFmtId="0" fontId="0" fillId="0" borderId="0" xfId="0" applyBorder="1" applyAlignment="1" applyProtection="1">
      <alignment horizontal="center"/>
    </xf>
    <xf numFmtId="0" fontId="95" fillId="0" borderId="21" xfId="0" applyFont="1" applyFill="1" applyBorder="1" applyAlignment="1" applyProtection="1">
      <alignment vertical="center" wrapText="1"/>
    </xf>
    <xf numFmtId="4" fontId="66" fillId="0" borderId="21" xfId="0" applyNumberFormat="1" applyFont="1" applyBorder="1" applyAlignment="1" applyProtection="1">
      <alignment vertical="center"/>
    </xf>
    <xf numFmtId="0" fontId="95" fillId="0" borderId="22" xfId="0" applyFont="1" applyFill="1" applyBorder="1" applyAlignment="1" applyProtection="1">
      <alignment vertical="center" wrapText="1"/>
    </xf>
    <xf numFmtId="4" fontId="66" fillId="0" borderId="22" xfId="0" applyNumberFormat="1" applyFont="1" applyBorder="1" applyAlignment="1" applyProtection="1">
      <alignment vertical="center"/>
    </xf>
    <xf numFmtId="4" fontId="24" fillId="2" borderId="21" xfId="0" applyNumberFormat="1" applyFont="1" applyFill="1" applyBorder="1" applyAlignment="1" applyProtection="1">
      <alignment vertical="center" wrapText="1"/>
      <protection locked="0"/>
    </xf>
    <xf numFmtId="4" fontId="24" fillId="2" borderId="22" xfId="0" applyNumberFormat="1" applyFont="1" applyFill="1" applyBorder="1" applyAlignment="1" applyProtection="1">
      <alignment vertical="center" wrapText="1"/>
      <protection locked="0"/>
    </xf>
    <xf numFmtId="4" fontId="24" fillId="2" borderId="17" xfId="0" applyNumberFormat="1" applyFont="1" applyFill="1" applyBorder="1" applyAlignment="1" applyProtection="1">
      <alignment vertical="center" wrapText="1"/>
      <protection locked="0"/>
    </xf>
    <xf numFmtId="2" fontId="76" fillId="0" borderId="16" xfId="0" applyNumberFormat="1" applyFont="1" applyFill="1" applyBorder="1" applyAlignment="1" applyProtection="1">
      <alignment horizontal="right" wrapText="1"/>
    </xf>
    <xf numFmtId="4" fontId="66" fillId="0" borderId="16" xfId="0" applyNumberFormat="1" applyFont="1" applyBorder="1" applyAlignment="1" applyProtection="1">
      <alignment horizontal="right"/>
    </xf>
    <xf numFmtId="0" fontId="95" fillId="0" borderId="23" xfId="0" applyFont="1" applyFill="1" applyBorder="1" applyAlignment="1" applyProtection="1">
      <alignment horizontal="center" wrapText="1"/>
    </xf>
    <xf numFmtId="49" fontId="24" fillId="2" borderId="0" xfId="0" applyNumberFormat="1" applyFont="1" applyFill="1" applyBorder="1" applyAlignment="1" applyProtection="1">
      <alignment horizontal="left" vertical="center" wrapText="1"/>
    </xf>
    <xf numFmtId="0" fontId="95" fillId="0" borderId="28" xfId="0" applyFont="1" applyBorder="1" applyAlignment="1" applyProtection="1">
      <alignment wrapText="1"/>
    </xf>
    <xf numFmtId="0" fontId="34" fillId="2" borderId="18" xfId="0" applyFont="1" applyFill="1" applyBorder="1" applyAlignment="1" applyProtection="1">
      <alignment horizontal="left" vertical="center" wrapText="1"/>
    </xf>
    <xf numFmtId="0" fontId="34" fillId="40" borderId="18" xfId="0" applyFont="1" applyFill="1" applyBorder="1" applyAlignment="1" applyProtection="1">
      <alignment horizontal="left" vertical="center" wrapText="1"/>
    </xf>
    <xf numFmtId="4" fontId="95" fillId="0" borderId="26" xfId="0" applyNumberFormat="1" applyFont="1" applyFill="1" applyBorder="1" applyAlignment="1" applyProtection="1">
      <alignment horizontal="center" vertical="center" wrapText="1"/>
      <protection hidden="1"/>
    </xf>
    <xf numFmtId="0" fontId="23" fillId="42" borderId="20" xfId="4" applyFont="1" applyFill="1" applyBorder="1" applyAlignment="1" applyProtection="1">
      <alignment wrapText="1"/>
    </xf>
    <xf numFmtId="0" fontId="23" fillId="42" borderId="14" xfId="4" applyFont="1" applyFill="1" applyBorder="1" applyAlignment="1" applyProtection="1">
      <alignment wrapText="1"/>
    </xf>
    <xf numFmtId="0" fontId="0" fillId="0" borderId="28" xfId="0" applyFont="1" applyFill="1" applyBorder="1" applyProtection="1"/>
    <xf numFmtId="0" fontId="95" fillId="2" borderId="3" xfId="0" applyFont="1" applyFill="1" applyBorder="1" applyAlignment="1" applyProtection="1">
      <alignment wrapText="1"/>
    </xf>
    <xf numFmtId="49" fontId="23" fillId="0" borderId="19" xfId="0" applyNumberFormat="1" applyFont="1" applyFill="1" applyBorder="1" applyAlignment="1" applyProtection="1">
      <alignment horizontal="justify" vertical="center" wrapText="1"/>
    </xf>
    <xf numFmtId="49" fontId="100" fillId="2" borderId="20" xfId="0" applyNumberFormat="1" applyFont="1" applyFill="1" applyBorder="1" applyAlignment="1" applyProtection="1">
      <alignment vertical="center" wrapText="1"/>
      <protection locked="0"/>
    </xf>
    <xf numFmtId="0" fontId="95" fillId="2" borderId="20" xfId="0" applyFont="1" applyFill="1" applyBorder="1" applyAlignment="1" applyProtection="1">
      <alignment wrapText="1"/>
    </xf>
    <xf numFmtId="0" fontId="78" fillId="35" borderId="16" xfId="5" applyFont="1" applyFill="1" applyBorder="1" applyAlignment="1" applyProtection="1">
      <alignment horizontal="center" vertical="center"/>
    </xf>
    <xf numFmtId="0" fontId="65" fillId="43" borderId="16" xfId="9" applyFont="1" applyFill="1" applyBorder="1" applyAlignment="1" applyProtection="1">
      <alignment horizontal="center" vertical="center" wrapText="1"/>
    </xf>
    <xf numFmtId="0" fontId="34" fillId="2" borderId="16" xfId="0" applyNumberFormat="1" applyFont="1" applyFill="1" applyBorder="1" applyAlignment="1" applyProtection="1">
      <alignment horizontal="left" vertical="center" wrapText="1"/>
    </xf>
    <xf numFmtId="0" fontId="34" fillId="2" borderId="22" xfId="0" applyNumberFormat="1" applyFont="1" applyFill="1" applyBorder="1" applyAlignment="1" applyProtection="1">
      <alignment horizontal="left" vertical="center" wrapText="1"/>
    </xf>
    <xf numFmtId="0" fontId="34" fillId="0" borderId="16" xfId="0" applyNumberFormat="1" applyFont="1" applyBorder="1" applyAlignment="1" applyProtection="1">
      <alignment horizontal="left" vertical="center" wrapText="1"/>
    </xf>
    <xf numFmtId="0" fontId="34" fillId="2" borderId="0" xfId="0" applyNumberFormat="1" applyFont="1" applyFill="1" applyBorder="1" applyAlignment="1" applyProtection="1">
      <alignment horizontal="left" vertical="center" wrapText="1"/>
    </xf>
    <xf numFmtId="0" fontId="34" fillId="0" borderId="20" xfId="0" applyNumberFormat="1" applyFont="1" applyBorder="1" applyAlignment="1" applyProtection="1">
      <alignment horizontal="left" vertical="center" wrapText="1"/>
    </xf>
    <xf numFmtId="0" fontId="34" fillId="2" borderId="21" xfId="0" applyNumberFormat="1" applyFont="1" applyFill="1" applyBorder="1" applyAlignment="1" applyProtection="1">
      <alignment horizontal="left" vertical="center" wrapText="1"/>
    </xf>
    <xf numFmtId="0" fontId="34" fillId="2" borderId="17" xfId="0" applyNumberFormat="1" applyFont="1" applyFill="1" applyBorder="1" applyAlignment="1" applyProtection="1">
      <alignment horizontal="left" vertical="center" wrapText="1"/>
    </xf>
    <xf numFmtId="0" fontId="34" fillId="2" borderId="24" xfId="0" applyNumberFormat="1" applyFont="1" applyFill="1" applyBorder="1" applyAlignment="1" applyProtection="1">
      <alignment horizontal="left" vertical="center" wrapText="1"/>
    </xf>
    <xf numFmtId="0" fontId="62" fillId="2" borderId="22" xfId="0" applyNumberFormat="1" applyFont="1" applyFill="1" applyBorder="1" applyAlignment="1" applyProtection="1">
      <alignment horizontal="left" vertical="center" wrapText="1"/>
    </xf>
    <xf numFmtId="0" fontId="34" fillId="0" borderId="16" xfId="0" applyNumberFormat="1" applyFont="1" applyBorder="1" applyAlignment="1" applyProtection="1">
      <alignment vertical="center" wrapText="1"/>
    </xf>
    <xf numFmtId="0" fontId="34" fillId="0" borderId="21" xfId="0" applyNumberFormat="1" applyFont="1" applyBorder="1" applyAlignment="1" applyProtection="1">
      <alignment horizontal="left" vertical="center" wrapText="1"/>
    </xf>
    <xf numFmtId="0" fontId="34" fillId="0" borderId="22" xfId="0" applyNumberFormat="1" applyFont="1" applyBorder="1" applyAlignment="1" applyProtection="1">
      <alignment horizontal="left" vertical="center" wrapText="1"/>
    </xf>
    <xf numFmtId="0" fontId="34" fillId="0" borderId="17" xfId="0" applyNumberFormat="1" applyFont="1" applyBorder="1" applyAlignment="1" applyProtection="1">
      <alignment horizontal="left" vertical="center" wrapText="1"/>
    </xf>
    <xf numFmtId="0" fontId="34" fillId="0" borderId="18" xfId="0" applyNumberFormat="1" applyFont="1" applyBorder="1" applyAlignment="1" applyProtection="1">
      <alignment horizontal="left" vertical="center" wrapText="1"/>
    </xf>
    <xf numFmtId="0" fontId="62" fillId="2" borderId="24" xfId="0" applyNumberFormat="1" applyFont="1" applyFill="1" applyBorder="1" applyAlignment="1" applyProtection="1">
      <alignment horizontal="left" vertical="center" wrapText="1"/>
    </xf>
    <xf numFmtId="0" fontId="34" fillId="0" borderId="23" xfId="0" applyNumberFormat="1" applyFont="1" applyBorder="1" applyAlignment="1" applyProtection="1">
      <alignment horizontal="left" vertical="center" wrapText="1"/>
    </xf>
    <xf numFmtId="0" fontId="34" fillId="2" borderId="25" xfId="0" applyNumberFormat="1" applyFont="1" applyFill="1" applyBorder="1" applyAlignment="1" applyProtection="1">
      <alignment horizontal="left" vertical="center" wrapText="1"/>
    </xf>
    <xf numFmtId="0" fontId="34" fillId="2" borderId="26" xfId="0" applyNumberFormat="1" applyFont="1" applyFill="1" applyBorder="1" applyAlignment="1" applyProtection="1">
      <alignment horizontal="left" vertical="center" wrapText="1"/>
    </xf>
    <xf numFmtId="0" fontId="34" fillId="2" borderId="27" xfId="0" applyNumberFormat="1" applyFont="1" applyFill="1" applyBorder="1" applyAlignment="1" applyProtection="1">
      <alignment horizontal="left" vertical="center" wrapText="1"/>
    </xf>
    <xf numFmtId="0" fontId="34" fillId="0" borderId="27" xfId="0" applyNumberFormat="1" applyFont="1" applyBorder="1" applyAlignment="1" applyProtection="1">
      <alignment horizontal="left" vertical="center" wrapText="1"/>
    </xf>
    <xf numFmtId="0" fontId="34" fillId="2" borderId="21" xfId="0" applyNumberFormat="1" applyFont="1" applyFill="1" applyBorder="1" applyAlignment="1" applyProtection="1">
      <alignment vertical="center" wrapText="1"/>
    </xf>
    <xf numFmtId="0" fontId="34" fillId="2" borderId="22" xfId="0" applyNumberFormat="1" applyFont="1" applyFill="1" applyBorder="1" applyAlignment="1" applyProtection="1">
      <alignment vertical="center" wrapText="1"/>
    </xf>
    <xf numFmtId="0" fontId="34" fillId="40" borderId="18" xfId="0" applyNumberFormat="1" applyFont="1" applyFill="1" applyBorder="1" applyAlignment="1" applyProtection="1">
      <alignment vertical="center" wrapText="1"/>
    </xf>
    <xf numFmtId="0" fontId="65" fillId="2" borderId="0" xfId="0" applyNumberFormat="1" applyFont="1" applyFill="1" applyBorder="1" applyAlignment="1" applyProtection="1">
      <alignment horizontal="left" vertical="center" wrapText="1"/>
    </xf>
    <xf numFmtId="0" fontId="78" fillId="2" borderId="20" xfId="5" applyFont="1" applyFill="1" applyBorder="1" applyAlignment="1" applyProtection="1">
      <alignment horizontal="center" vertical="center"/>
    </xf>
    <xf numFmtId="0" fontId="95" fillId="0" borderId="21" xfId="0" applyNumberFormat="1" applyFont="1" applyFill="1" applyBorder="1" applyAlignment="1" applyProtection="1">
      <alignment horizontal="justify" vertical="center" wrapText="1"/>
    </xf>
    <xf numFmtId="0" fontId="24" fillId="0" borderId="22" xfId="0" applyNumberFormat="1" applyFont="1" applyFill="1" applyBorder="1" applyAlignment="1" applyProtection="1">
      <alignment horizontal="justify" vertical="center" wrapText="1"/>
    </xf>
    <xf numFmtId="0" fontId="95" fillId="2" borderId="22" xfId="0" applyNumberFormat="1" applyFont="1" applyFill="1" applyBorder="1" applyAlignment="1" applyProtection="1">
      <alignment horizontal="justify" vertical="center" wrapText="1"/>
    </xf>
    <xf numFmtId="0" fontId="95" fillId="2" borderId="21" xfId="0" applyNumberFormat="1" applyFont="1" applyFill="1" applyBorder="1" applyAlignment="1" applyProtection="1">
      <alignment horizontal="justify" vertical="center" wrapText="1"/>
    </xf>
    <xf numFmtId="0" fontId="24" fillId="2" borderId="21" xfId="0" applyNumberFormat="1" applyFont="1" applyFill="1" applyBorder="1" applyAlignment="1" applyProtection="1">
      <alignment horizontal="justify" vertical="center" wrapText="1"/>
    </xf>
    <xf numFmtId="0" fontId="24" fillId="2" borderId="22" xfId="0" applyNumberFormat="1" applyFont="1" applyFill="1" applyBorder="1" applyAlignment="1" applyProtection="1">
      <alignment horizontal="justify" vertical="center" wrapText="1"/>
    </xf>
    <xf numFmtId="0" fontId="22" fillId="2" borderId="16" xfId="0" applyNumberFormat="1" applyFont="1" applyFill="1" applyBorder="1" applyAlignment="1" applyProtection="1">
      <alignment horizontal="justify" vertical="center" wrapText="1"/>
    </xf>
    <xf numFmtId="0" fontId="23" fillId="2" borderId="16" xfId="0" applyNumberFormat="1" applyFont="1" applyFill="1" applyBorder="1" applyAlignment="1" applyProtection="1">
      <alignment horizontal="justify" vertical="center" wrapText="1"/>
    </xf>
    <xf numFmtId="0" fontId="24" fillId="0" borderId="17" xfId="0" applyNumberFormat="1" applyFont="1" applyFill="1" applyBorder="1" applyAlignment="1" applyProtection="1">
      <alignment horizontal="justify" vertical="center" wrapText="1"/>
    </xf>
    <xf numFmtId="0" fontId="22" fillId="2" borderId="22" xfId="0" applyNumberFormat="1" applyFont="1" applyFill="1" applyBorder="1" applyAlignment="1" applyProtection="1">
      <alignment horizontal="justify" vertical="center" wrapText="1"/>
    </xf>
    <xf numFmtId="0" fontId="88" fillId="0" borderId="0" xfId="0" applyFont="1" applyAlignment="1">
      <alignment horizontal="center" vertical="center"/>
    </xf>
    <xf numFmtId="0" fontId="89" fillId="0" borderId="0" xfId="0" applyFont="1" applyAlignment="1">
      <alignment horizontal="center"/>
    </xf>
    <xf numFmtId="0" fontId="87" fillId="0" borderId="0" xfId="0" applyFont="1" applyAlignment="1">
      <alignment horizontal="center"/>
    </xf>
    <xf numFmtId="0" fontId="86" fillId="0" borderId="0" xfId="0" applyFont="1" applyAlignment="1">
      <alignment horizontal="center"/>
    </xf>
    <xf numFmtId="0" fontId="90" fillId="0" borderId="0" xfId="0" applyFont="1" applyAlignment="1">
      <alignment horizontal="center" vertical="center"/>
    </xf>
    <xf numFmtId="0" fontId="91" fillId="0" borderId="0" xfId="0" applyFont="1" applyAlignment="1">
      <alignment horizontal="center" vertical="center"/>
    </xf>
    <xf numFmtId="0" fontId="70" fillId="35" borderId="16" xfId="5" applyFont="1" applyFill="1" applyBorder="1" applyAlignment="1">
      <alignment horizontal="center" vertical="center"/>
    </xf>
    <xf numFmtId="0" fontId="66" fillId="37" borderId="0" xfId="0" applyFont="1" applyFill="1" applyAlignment="1">
      <alignment horizontal="left" vertical="top" wrapText="1"/>
    </xf>
    <xf numFmtId="0" fontId="66" fillId="2" borderId="0" xfId="0" applyFont="1" applyFill="1" applyAlignment="1">
      <alignment horizontal="left" vertical="center" wrapText="1"/>
    </xf>
    <xf numFmtId="0" fontId="66" fillId="0" borderId="0" xfId="0" applyFont="1" applyAlignment="1">
      <alignment horizontal="left" vertical="center" wrapText="1"/>
    </xf>
    <xf numFmtId="0" fontId="66" fillId="0" borderId="0" xfId="0" applyFont="1" applyAlignment="1">
      <alignment horizontal="left" vertical="top" wrapText="1"/>
    </xf>
    <xf numFmtId="0" fontId="34" fillId="2" borderId="21" xfId="0" applyFont="1" applyFill="1" applyBorder="1" applyAlignment="1" applyProtection="1">
      <alignment horizontal="center" vertical="center" wrapText="1"/>
    </xf>
    <xf numFmtId="0" fontId="34" fillId="2" borderId="22" xfId="0" applyFont="1" applyFill="1" applyBorder="1" applyAlignment="1" applyProtection="1">
      <alignment horizontal="center" vertical="center" wrapText="1"/>
    </xf>
    <xf numFmtId="0" fontId="66" fillId="37" borderId="21" xfId="0" applyFont="1" applyFill="1" applyBorder="1" applyAlignment="1" applyProtection="1">
      <alignment horizontal="center" vertical="center" wrapText="1"/>
      <protection locked="0"/>
    </xf>
    <xf numFmtId="0" fontId="66" fillId="37" borderId="22" xfId="0" applyFont="1" applyFill="1" applyBorder="1" applyAlignment="1" applyProtection="1">
      <alignment horizontal="center" vertical="center" wrapText="1"/>
      <protection locked="0"/>
    </xf>
    <xf numFmtId="0" fontId="66" fillId="37" borderId="17" xfId="0" applyFont="1" applyFill="1" applyBorder="1" applyAlignment="1" applyProtection="1">
      <alignment horizontal="center" vertical="center" wrapText="1"/>
      <protection locked="0"/>
    </xf>
    <xf numFmtId="4" fontId="56" fillId="2" borderId="23" xfId="0" applyNumberFormat="1" applyFont="1" applyFill="1" applyBorder="1" applyAlignment="1" applyProtection="1">
      <alignment horizontal="center" vertical="center" wrapText="1"/>
    </xf>
    <xf numFmtId="4" fontId="56" fillId="2" borderId="28" xfId="0" applyNumberFormat="1" applyFont="1" applyFill="1" applyBorder="1" applyAlignment="1" applyProtection="1">
      <alignment horizontal="center" vertical="center" wrapText="1"/>
    </xf>
    <xf numFmtId="4" fontId="56" fillId="2" borderId="25" xfId="0" applyNumberFormat="1" applyFont="1" applyFill="1" applyBorder="1" applyAlignment="1" applyProtection="1">
      <alignment horizontal="center" vertical="center" wrapText="1"/>
    </xf>
    <xf numFmtId="4" fontId="56" fillId="2" borderId="24" xfId="0" applyNumberFormat="1" applyFont="1" applyFill="1" applyBorder="1" applyAlignment="1" applyProtection="1">
      <alignment horizontal="center" vertical="center" wrapText="1"/>
    </xf>
    <xf numFmtId="4" fontId="56" fillId="2" borderId="0" xfId="0" applyNumberFormat="1" applyFont="1" applyFill="1" applyBorder="1" applyAlignment="1" applyProtection="1">
      <alignment horizontal="center" vertical="center" wrapText="1"/>
    </xf>
    <xf numFmtId="4" fontId="56" fillId="2" borderId="26" xfId="0" applyNumberFormat="1" applyFont="1" applyFill="1" applyBorder="1" applyAlignment="1" applyProtection="1">
      <alignment horizontal="center" vertical="center" wrapText="1"/>
    </xf>
    <xf numFmtId="0" fontId="34" fillId="2" borderId="16" xfId="0" applyFont="1" applyFill="1" applyBorder="1" applyAlignment="1" applyProtection="1">
      <alignment horizontal="center" vertical="center" wrapText="1"/>
    </xf>
    <xf numFmtId="0" fontId="66" fillId="37" borderId="23" xfId="0" applyFont="1" applyFill="1" applyBorder="1" applyAlignment="1" applyProtection="1">
      <alignment horizontal="center" vertical="center" wrapText="1"/>
      <protection locked="0"/>
    </xf>
    <xf numFmtId="0" fontId="66" fillId="37" borderId="24" xfId="0" applyFont="1" applyFill="1" applyBorder="1" applyAlignment="1" applyProtection="1">
      <alignment horizontal="center" vertical="center" wrapText="1"/>
      <protection locked="0"/>
    </xf>
    <xf numFmtId="0" fontId="34" fillId="2" borderId="18" xfId="0" applyFont="1" applyFill="1" applyBorder="1" applyAlignment="1" applyProtection="1">
      <alignment horizontal="left" vertical="center" wrapText="1"/>
    </xf>
    <xf numFmtId="0" fontId="34" fillId="2" borderId="20" xfId="0" applyFont="1" applyFill="1" applyBorder="1" applyAlignment="1" applyProtection="1">
      <alignment horizontal="left" vertical="center" wrapText="1"/>
    </xf>
    <xf numFmtId="0" fontId="34" fillId="2" borderId="14" xfId="0" applyFont="1" applyFill="1" applyBorder="1" applyAlignment="1" applyProtection="1">
      <alignment horizontal="left" vertical="center" wrapText="1"/>
    </xf>
    <xf numFmtId="0" fontId="34" fillId="2" borderId="17" xfId="0" applyFont="1" applyFill="1" applyBorder="1" applyAlignment="1" applyProtection="1">
      <alignment horizontal="center" vertical="center" wrapText="1"/>
    </xf>
    <xf numFmtId="0" fontId="66" fillId="37" borderId="16" xfId="0" applyFont="1" applyFill="1" applyBorder="1" applyAlignment="1" applyProtection="1">
      <alignment horizontal="center" vertical="center" wrapText="1"/>
      <protection locked="0"/>
    </xf>
    <xf numFmtId="4" fontId="56" fillId="2" borderId="19" xfId="0" applyNumberFormat="1" applyFont="1" applyFill="1" applyBorder="1" applyAlignment="1" applyProtection="1">
      <alignment horizontal="center" vertical="center" wrapText="1"/>
    </xf>
    <xf numFmtId="4" fontId="56" fillId="2" borderId="3" xfId="0" applyNumberFormat="1" applyFont="1" applyFill="1" applyBorder="1" applyAlignment="1" applyProtection="1">
      <alignment horizontal="center" vertical="center" wrapText="1"/>
    </xf>
    <xf numFmtId="4" fontId="56" fillId="2" borderId="27" xfId="0" applyNumberFormat="1" applyFont="1" applyFill="1" applyBorder="1" applyAlignment="1" applyProtection="1">
      <alignment horizontal="center" vertical="center" wrapText="1"/>
    </xf>
    <xf numFmtId="0" fontId="66" fillId="37" borderId="18" xfId="0" applyFont="1" applyFill="1" applyBorder="1" applyAlignment="1" applyProtection="1">
      <alignment horizontal="center" vertical="center" wrapText="1"/>
      <protection locked="0"/>
    </xf>
    <xf numFmtId="0" fontId="34" fillId="2" borderId="18" xfId="0" applyFont="1" applyFill="1" applyBorder="1" applyAlignment="1" applyProtection="1">
      <alignment horizontal="center" vertical="center" wrapText="1"/>
    </xf>
    <xf numFmtId="0" fontId="34" fillId="2" borderId="20" xfId="0" applyFont="1" applyFill="1" applyBorder="1" applyAlignment="1" applyProtection="1">
      <alignment horizontal="center" vertical="center" wrapText="1"/>
    </xf>
    <xf numFmtId="0" fontId="34" fillId="2" borderId="14" xfId="0" applyFont="1" applyFill="1" applyBorder="1" applyAlignment="1" applyProtection="1">
      <alignment horizontal="center" vertical="center" wrapText="1"/>
    </xf>
    <xf numFmtId="0" fontId="34" fillId="40" borderId="18" xfId="0" applyFont="1" applyFill="1" applyBorder="1" applyAlignment="1" applyProtection="1">
      <alignment horizontal="left" vertical="center" wrapText="1"/>
    </xf>
    <xf numFmtId="0" fontId="34" fillId="40" borderId="20" xfId="0" applyFont="1" applyFill="1" applyBorder="1" applyAlignment="1" applyProtection="1">
      <alignment horizontal="left" vertical="center" wrapText="1"/>
    </xf>
    <xf numFmtId="0" fontId="34" fillId="40" borderId="14" xfId="0" applyFont="1" applyFill="1" applyBorder="1" applyAlignment="1" applyProtection="1">
      <alignment horizontal="left" vertical="center" wrapText="1"/>
    </xf>
    <xf numFmtId="0" fontId="34" fillId="2" borderId="23" xfId="0" applyFont="1" applyFill="1" applyBorder="1" applyAlignment="1" applyProtection="1">
      <alignment horizontal="center" vertical="center" wrapText="1"/>
    </xf>
    <xf numFmtId="0" fontId="34" fillId="2" borderId="24" xfId="0" applyFont="1" applyFill="1" applyBorder="1" applyAlignment="1" applyProtection="1">
      <alignment horizontal="center" vertical="center" wrapText="1"/>
    </xf>
    <xf numFmtId="0" fontId="34" fillId="2" borderId="19" xfId="0" applyFont="1" applyFill="1" applyBorder="1" applyAlignment="1" applyProtection="1">
      <alignment horizontal="center" vertical="center" wrapText="1"/>
    </xf>
    <xf numFmtId="0" fontId="23" fillId="38" borderId="18" xfId="0" applyNumberFormat="1" applyFont="1" applyFill="1" applyBorder="1" applyAlignment="1" applyProtection="1">
      <alignment horizontal="left" vertical="center" wrapText="1"/>
    </xf>
    <xf numFmtId="0" fontId="23" fillId="38" borderId="20" xfId="0" applyNumberFormat="1" applyFont="1" applyFill="1" applyBorder="1" applyAlignment="1" applyProtection="1">
      <alignment horizontal="left" vertical="center" wrapText="1"/>
    </xf>
    <xf numFmtId="0" fontId="23" fillId="38" borderId="14" xfId="0" applyNumberFormat="1" applyFont="1" applyFill="1" applyBorder="1" applyAlignment="1" applyProtection="1">
      <alignment horizontal="left" vertical="center" wrapText="1"/>
    </xf>
    <xf numFmtId="0" fontId="29" fillId="40" borderId="18" xfId="0" applyNumberFormat="1" applyFont="1" applyFill="1" applyBorder="1" applyAlignment="1" applyProtection="1">
      <alignment horizontal="left" vertical="center" wrapText="1"/>
    </xf>
    <xf numFmtId="0" fontId="29" fillId="40" borderId="20" xfId="0" applyNumberFormat="1" applyFont="1" applyFill="1" applyBorder="1" applyAlignment="1" applyProtection="1">
      <alignment horizontal="left" vertical="center" wrapText="1"/>
    </xf>
    <xf numFmtId="0" fontId="29" fillId="40" borderId="14" xfId="0" applyNumberFormat="1" applyFont="1" applyFill="1" applyBorder="1" applyAlignment="1" applyProtection="1">
      <alignment horizontal="left" vertical="center" wrapText="1"/>
    </xf>
    <xf numFmtId="0" fontId="65" fillId="2" borderId="18" xfId="0" applyFont="1" applyFill="1" applyBorder="1" applyAlignment="1" applyProtection="1">
      <alignment horizontal="center" vertical="center" wrapText="1"/>
    </xf>
    <xf numFmtId="0" fontId="65" fillId="2" borderId="20" xfId="0" applyFont="1" applyFill="1" applyBorder="1" applyAlignment="1" applyProtection="1">
      <alignment horizontal="center" vertical="center" wrapText="1"/>
    </xf>
    <xf numFmtId="0" fontId="65" fillId="2" borderId="14" xfId="0" applyFont="1" applyFill="1" applyBorder="1" applyAlignment="1" applyProtection="1">
      <alignment horizontal="center" vertical="center" wrapText="1"/>
    </xf>
    <xf numFmtId="0" fontId="34" fillId="0" borderId="18" xfId="0" applyFont="1" applyFill="1" applyBorder="1" applyAlignment="1" applyProtection="1">
      <alignment horizontal="center" vertical="center" wrapText="1"/>
    </xf>
    <xf numFmtId="0" fontId="34" fillId="0" borderId="20"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34" fillId="0" borderId="21" xfId="0" applyFont="1" applyFill="1" applyBorder="1" applyAlignment="1" applyProtection="1">
      <alignment horizontal="center" vertical="center" wrapText="1"/>
    </xf>
    <xf numFmtId="0" fontId="34" fillId="0" borderId="22" xfId="0" applyFont="1" applyFill="1" applyBorder="1" applyAlignment="1" applyProtection="1">
      <alignment horizontal="center" vertical="center" wrapText="1"/>
    </xf>
    <xf numFmtId="0" fontId="34" fillId="0" borderId="17" xfId="0" applyFont="1" applyFill="1" applyBorder="1" applyAlignment="1" applyProtection="1">
      <alignment horizontal="center" vertical="center" wrapText="1"/>
    </xf>
    <xf numFmtId="14" fontId="34" fillId="2" borderId="21" xfId="0" applyNumberFormat="1" applyFont="1" applyFill="1" applyBorder="1" applyAlignment="1" applyProtection="1">
      <alignment horizontal="center" vertical="center" wrapText="1"/>
    </xf>
    <xf numFmtId="14" fontId="34" fillId="2" borderId="22" xfId="0" applyNumberFormat="1" applyFont="1" applyFill="1" applyBorder="1" applyAlignment="1" applyProtection="1">
      <alignment horizontal="center" vertical="center" wrapText="1"/>
    </xf>
    <xf numFmtId="14" fontId="34" fillId="2" borderId="17" xfId="0" applyNumberFormat="1" applyFont="1" applyFill="1" applyBorder="1" applyAlignment="1" applyProtection="1">
      <alignment horizontal="center" vertical="center" wrapText="1"/>
    </xf>
    <xf numFmtId="0" fontId="66" fillId="37" borderId="23" xfId="0" applyNumberFormat="1" applyFont="1" applyFill="1" applyBorder="1" applyAlignment="1" applyProtection="1">
      <alignment horizontal="center" vertical="center" wrapText="1"/>
      <protection locked="0"/>
    </xf>
    <xf numFmtId="0" fontId="66" fillId="37" borderId="16" xfId="0" applyNumberFormat="1" applyFont="1" applyFill="1" applyBorder="1" applyAlignment="1" applyProtection="1">
      <alignment horizontal="center" vertical="center" wrapText="1"/>
      <protection locked="0"/>
    </xf>
    <xf numFmtId="0" fontId="66" fillId="37" borderId="21" xfId="0" applyNumberFormat="1" applyFont="1" applyFill="1" applyBorder="1" applyAlignment="1" applyProtection="1">
      <alignment horizontal="center" vertical="center" wrapText="1"/>
      <protection locked="0"/>
    </xf>
    <xf numFmtId="0" fontId="74" fillId="35" borderId="16" xfId="5" applyFont="1" applyFill="1" applyBorder="1" applyAlignment="1" applyProtection="1">
      <alignment horizontal="center" vertical="center"/>
    </xf>
    <xf numFmtId="0" fontId="23" fillId="39" borderId="18" xfId="0" applyNumberFormat="1" applyFont="1" applyFill="1" applyBorder="1" applyAlignment="1" applyProtection="1">
      <alignment horizontal="left" vertical="center" wrapText="1"/>
    </xf>
    <xf numFmtId="0" fontId="23" fillId="39" borderId="20" xfId="0" applyNumberFormat="1" applyFont="1" applyFill="1" applyBorder="1" applyAlignment="1" applyProtection="1">
      <alignment horizontal="left" vertical="center" wrapText="1"/>
    </xf>
    <xf numFmtId="0" fontId="23" fillId="39" borderId="14" xfId="0" applyNumberFormat="1" applyFont="1" applyFill="1" applyBorder="1" applyAlignment="1" applyProtection="1">
      <alignment horizontal="left" vertical="center" wrapText="1"/>
    </xf>
    <xf numFmtId="2" fontId="66" fillId="37" borderId="21" xfId="0" applyNumberFormat="1" applyFont="1" applyFill="1" applyBorder="1" applyAlignment="1" applyProtection="1">
      <alignment horizontal="center" vertical="center" wrapText="1"/>
      <protection locked="0"/>
    </xf>
    <xf numFmtId="49" fontId="23" fillId="2" borderId="18" xfId="9" applyNumberFormat="1" applyFont="1" applyFill="1" applyBorder="1" applyAlignment="1" applyProtection="1">
      <alignment horizontal="center" vertical="center" wrapText="1"/>
    </xf>
    <xf numFmtId="49" fontId="23" fillId="2" borderId="20" xfId="9" applyNumberFormat="1" applyFont="1" applyFill="1" applyBorder="1" applyAlignment="1" applyProtection="1">
      <alignment horizontal="center" vertical="center" wrapText="1"/>
    </xf>
    <xf numFmtId="49" fontId="23" fillId="2" borderId="14" xfId="9" applyNumberFormat="1" applyFont="1" applyFill="1" applyBorder="1" applyAlignment="1" applyProtection="1">
      <alignment horizontal="center" vertical="center" wrapText="1"/>
    </xf>
    <xf numFmtId="0" fontId="66" fillId="37" borderId="22" xfId="0" applyNumberFormat="1" applyFont="1" applyFill="1" applyBorder="1" applyAlignment="1" applyProtection="1">
      <alignment horizontal="center" vertical="center" wrapText="1"/>
      <protection locked="0"/>
    </xf>
    <xf numFmtId="0" fontId="66" fillId="37" borderId="19" xfId="0" applyFont="1" applyFill="1" applyBorder="1" applyAlignment="1" applyProtection="1">
      <alignment horizontal="center" vertical="center" wrapText="1"/>
      <protection locked="0"/>
    </xf>
    <xf numFmtId="14" fontId="34" fillId="2" borderId="16" xfId="0" applyNumberFormat="1" applyFont="1" applyFill="1" applyBorder="1" applyAlignment="1" applyProtection="1">
      <alignment horizontal="center" vertical="center" wrapText="1"/>
    </xf>
    <xf numFmtId="0" fontId="55" fillId="2" borderId="18" xfId="0" applyFont="1" applyFill="1" applyBorder="1" applyAlignment="1" applyProtection="1">
      <alignment horizontal="center" vertical="center" wrapText="1"/>
    </xf>
    <xf numFmtId="0" fontId="55" fillId="2" borderId="20" xfId="0" applyFont="1" applyFill="1" applyBorder="1" applyAlignment="1" applyProtection="1">
      <alignment horizontal="center" vertical="center" wrapText="1"/>
    </xf>
    <xf numFmtId="0" fontId="55" fillId="2" borderId="14" xfId="0" applyFont="1" applyFill="1" applyBorder="1" applyAlignment="1" applyProtection="1">
      <alignment horizontal="center" vertical="center" wrapText="1"/>
    </xf>
    <xf numFmtId="0" fontId="34" fillId="2" borderId="28" xfId="0" applyFont="1" applyFill="1" applyBorder="1" applyAlignment="1" applyProtection="1">
      <alignment horizontal="center" vertical="center" wrapText="1"/>
    </xf>
    <xf numFmtId="0" fontId="34" fillId="2" borderId="25" xfId="0" applyFont="1" applyFill="1" applyBorder="1" applyAlignment="1" applyProtection="1">
      <alignment horizontal="center" vertical="center" wrapText="1"/>
    </xf>
    <xf numFmtId="0" fontId="34" fillId="2" borderId="0" xfId="0" applyFont="1" applyFill="1" applyBorder="1" applyAlignment="1" applyProtection="1">
      <alignment horizontal="center" vertical="center" wrapText="1"/>
    </xf>
    <xf numFmtId="0" fontId="34" fillId="2" borderId="26" xfId="0" applyFont="1" applyFill="1" applyBorder="1" applyAlignment="1" applyProtection="1">
      <alignment horizontal="center" vertical="center" wrapText="1"/>
    </xf>
    <xf numFmtId="0" fontId="34" fillId="2" borderId="3" xfId="0" applyFont="1" applyFill="1" applyBorder="1" applyAlignment="1" applyProtection="1">
      <alignment horizontal="center" vertical="center" wrapText="1"/>
    </xf>
    <xf numFmtId="0" fontId="34" fillId="2" borderId="27" xfId="0" applyFont="1" applyFill="1" applyBorder="1" applyAlignment="1" applyProtection="1">
      <alignment horizontal="center" vertical="center" wrapText="1"/>
    </xf>
    <xf numFmtId="0" fontId="66" fillId="37" borderId="0" xfId="0" applyFont="1" applyFill="1" applyBorder="1" applyAlignment="1" applyProtection="1">
      <alignment horizontal="center" vertical="center" wrapText="1"/>
      <protection locked="0"/>
    </xf>
    <xf numFmtId="0" fontId="34" fillId="0" borderId="18" xfId="0" applyFont="1" applyFill="1" applyBorder="1" applyAlignment="1" applyProtection="1">
      <alignment horizontal="left" vertical="center" wrapText="1"/>
    </xf>
    <xf numFmtId="0" fontId="34" fillId="0" borderId="20" xfId="0" applyFont="1" applyFill="1" applyBorder="1" applyAlignment="1" applyProtection="1">
      <alignment horizontal="left" vertical="center" wrapText="1"/>
    </xf>
    <xf numFmtId="0" fontId="34" fillId="0" borderId="14" xfId="0" applyFont="1" applyFill="1" applyBorder="1" applyAlignment="1" applyProtection="1">
      <alignment horizontal="left" vertical="center" wrapText="1"/>
    </xf>
    <xf numFmtId="0" fontId="34" fillId="0" borderId="21" xfId="0" applyFont="1" applyFill="1" applyBorder="1" applyAlignment="1" applyProtection="1">
      <alignment horizontal="center" vertical="center"/>
    </xf>
    <xf numFmtId="0" fontId="34" fillId="0" borderId="22" xfId="0" applyFont="1" applyFill="1" applyBorder="1" applyAlignment="1" applyProtection="1">
      <alignment horizontal="center" vertical="center"/>
    </xf>
    <xf numFmtId="0" fontId="34" fillId="0" borderId="17" xfId="0" applyFont="1" applyFill="1" applyBorder="1" applyAlignment="1" applyProtection="1">
      <alignment horizontal="center" vertical="center"/>
    </xf>
    <xf numFmtId="166" fontId="65" fillId="2" borderId="18" xfId="0" applyNumberFormat="1" applyFont="1" applyFill="1" applyBorder="1" applyAlignment="1" applyProtection="1">
      <alignment horizontal="right" vertical="center" wrapText="1"/>
    </xf>
    <xf numFmtId="166" fontId="65" fillId="2" borderId="20" xfId="0" applyNumberFormat="1" applyFont="1" applyFill="1" applyBorder="1" applyAlignment="1" applyProtection="1">
      <alignment horizontal="right" vertical="center" wrapText="1"/>
    </xf>
    <xf numFmtId="166" fontId="65" fillId="2" borderId="14" xfId="0" applyNumberFormat="1" applyFont="1" applyFill="1" applyBorder="1" applyAlignment="1" applyProtection="1">
      <alignment horizontal="right" vertical="center" wrapText="1"/>
    </xf>
    <xf numFmtId="0" fontId="78" fillId="2" borderId="18" xfId="0" applyFont="1" applyFill="1" applyBorder="1" applyAlignment="1" applyProtection="1">
      <alignment horizontal="center" vertical="center" wrapText="1"/>
    </xf>
    <xf numFmtId="0" fontId="78" fillId="2" borderId="20" xfId="0" applyFont="1" applyFill="1" applyBorder="1" applyAlignment="1" applyProtection="1">
      <alignment horizontal="center" vertical="center" wrapText="1"/>
    </xf>
    <xf numFmtId="0" fontId="78" fillId="2" borderId="14" xfId="0" applyFont="1" applyFill="1" applyBorder="1" applyAlignment="1" applyProtection="1">
      <alignment horizontal="center" vertical="center" wrapText="1"/>
    </xf>
    <xf numFmtId="0" fontId="74" fillId="35" borderId="18" xfId="5" applyFont="1" applyFill="1" applyBorder="1" applyAlignment="1" applyProtection="1">
      <alignment horizontal="center" vertical="center"/>
    </xf>
    <xf numFmtId="0" fontId="74" fillId="35" borderId="20" xfId="5" applyFont="1" applyFill="1" applyBorder="1" applyAlignment="1" applyProtection="1">
      <alignment horizontal="center" vertical="center"/>
    </xf>
    <xf numFmtId="0" fontId="74" fillId="35" borderId="14" xfId="5" applyFont="1" applyFill="1" applyBorder="1" applyAlignment="1" applyProtection="1">
      <alignment horizontal="center" vertical="center"/>
    </xf>
    <xf numFmtId="49" fontId="29" fillId="0" borderId="21" xfId="5" applyNumberFormat="1" applyFont="1" applyBorder="1" applyAlignment="1" applyProtection="1">
      <alignment horizontal="center" vertical="center" wrapText="1"/>
    </xf>
    <xf numFmtId="49" fontId="29" fillId="0" borderId="17" xfId="5" applyNumberFormat="1" applyFont="1" applyBorder="1" applyAlignment="1" applyProtection="1">
      <alignment horizontal="center" vertical="center" wrapText="1"/>
    </xf>
    <xf numFmtId="49" fontId="29" fillId="0" borderId="22" xfId="5" applyNumberFormat="1" applyFont="1" applyBorder="1" applyAlignment="1" applyProtection="1">
      <alignment horizontal="center" vertical="center" wrapText="1"/>
    </xf>
    <xf numFmtId="49" fontId="29" fillId="2" borderId="21" xfId="5" applyNumberFormat="1" applyFont="1" applyFill="1" applyBorder="1" applyAlignment="1" applyProtection="1">
      <alignment horizontal="left" vertical="justify" wrapText="1"/>
    </xf>
    <xf numFmtId="49" fontId="29" fillId="2" borderId="17" xfId="5" applyNumberFormat="1" applyFont="1" applyFill="1" applyBorder="1" applyAlignment="1" applyProtection="1">
      <alignment horizontal="left" vertical="justify" wrapText="1"/>
    </xf>
    <xf numFmtId="0" fontId="66" fillId="37" borderId="21" xfId="5" applyFont="1" applyFill="1" applyBorder="1" applyAlignment="1" applyProtection="1">
      <alignment horizontal="center" vertical="center" wrapText="1"/>
      <protection locked="0"/>
    </xf>
    <xf numFmtId="0" fontId="66" fillId="37" borderId="17" xfId="5" applyFont="1" applyFill="1" applyBorder="1" applyAlignment="1" applyProtection="1">
      <alignment horizontal="center" vertical="center" wrapText="1"/>
      <protection locked="0"/>
    </xf>
    <xf numFmtId="0" fontId="66" fillId="37" borderId="22" xfId="5" applyFont="1" applyFill="1" applyBorder="1" applyAlignment="1" applyProtection="1">
      <alignment horizontal="center" vertical="center" wrapText="1"/>
      <protection locked="0"/>
    </xf>
    <xf numFmtId="0" fontId="29" fillId="2" borderId="21" xfId="5" applyFont="1" applyFill="1" applyBorder="1" applyAlignment="1" applyProtection="1">
      <alignment horizontal="left" vertical="center" wrapText="1"/>
    </xf>
    <xf numFmtId="0" fontId="29" fillId="2" borderId="17" xfId="5" applyFont="1" applyFill="1" applyBorder="1" applyAlignment="1" applyProtection="1">
      <alignment horizontal="left" vertical="center" wrapText="1"/>
    </xf>
    <xf numFmtId="0" fontId="29" fillId="0" borderId="21" xfId="5" applyFont="1" applyFill="1" applyBorder="1" applyAlignment="1" applyProtection="1">
      <alignment horizontal="left" vertical="top" wrapText="1"/>
    </xf>
    <xf numFmtId="0" fontId="29" fillId="0" borderId="17" xfId="5" applyFont="1" applyFill="1" applyBorder="1" applyAlignment="1" applyProtection="1">
      <alignment horizontal="left" vertical="top" wrapText="1"/>
    </xf>
    <xf numFmtId="0" fontId="66" fillId="37" borderId="21" xfId="5" applyFont="1" applyFill="1" applyBorder="1" applyAlignment="1" applyProtection="1">
      <alignment horizontal="center" vertical="center"/>
      <protection locked="0"/>
    </xf>
    <xf numFmtId="0" fontId="66" fillId="37" borderId="22" xfId="5" applyFont="1" applyFill="1" applyBorder="1" applyAlignment="1" applyProtection="1">
      <alignment horizontal="center" vertical="center"/>
      <protection locked="0"/>
    </xf>
    <xf numFmtId="0" fontId="66" fillId="37" borderId="17" xfId="5" applyFont="1" applyFill="1" applyBorder="1" applyAlignment="1" applyProtection="1">
      <alignment horizontal="center" vertical="center"/>
      <protection locked="0"/>
    </xf>
    <xf numFmtId="0" fontId="66" fillId="37" borderId="21" xfId="5" applyNumberFormat="1" applyFont="1" applyFill="1" applyBorder="1" applyAlignment="1" applyProtection="1">
      <alignment horizontal="center" vertical="center" wrapText="1"/>
      <protection locked="0"/>
    </xf>
    <xf numFmtId="0" fontId="66" fillId="37" borderId="22" xfId="5" applyNumberFormat="1" applyFont="1" applyFill="1" applyBorder="1" applyAlignment="1" applyProtection="1">
      <alignment horizontal="center" vertical="center" wrapText="1"/>
      <protection locked="0"/>
    </xf>
    <xf numFmtId="0" fontId="66" fillId="37" borderId="17" xfId="5" applyNumberFormat="1" applyFont="1" applyFill="1" applyBorder="1" applyAlignment="1" applyProtection="1">
      <alignment horizontal="center" vertical="center" wrapText="1"/>
      <protection locked="0"/>
    </xf>
    <xf numFmtId="49" fontId="29" fillId="0" borderId="21" xfId="5" applyNumberFormat="1" applyFont="1" applyBorder="1" applyAlignment="1" applyProtection="1">
      <alignment horizontal="center" vertical="center"/>
    </xf>
    <xf numFmtId="49" fontId="29" fillId="0" borderId="22" xfId="5" applyNumberFormat="1" applyFont="1" applyBorder="1" applyAlignment="1" applyProtection="1">
      <alignment horizontal="center" vertical="center"/>
    </xf>
    <xf numFmtId="49" fontId="29" fillId="0" borderId="17" xfId="5" applyNumberFormat="1" applyFont="1" applyBorder="1" applyAlignment="1" applyProtection="1">
      <alignment horizontal="center" vertical="center"/>
    </xf>
    <xf numFmtId="49" fontId="29" fillId="0" borderId="18" xfId="5" applyNumberFormat="1" applyFont="1" applyBorder="1" applyAlignment="1" applyProtection="1">
      <alignment horizontal="center" vertical="center" wrapText="1"/>
    </xf>
    <xf numFmtId="49" fontId="29" fillId="0" borderId="20" xfId="5" applyNumberFormat="1" applyFont="1" applyBorder="1" applyAlignment="1" applyProtection="1">
      <alignment horizontal="center" vertical="center" wrapText="1"/>
    </xf>
    <xf numFmtId="49" fontId="29" fillId="0" borderId="14" xfId="5" applyNumberFormat="1" applyFont="1" applyBorder="1" applyAlignment="1" applyProtection="1">
      <alignment horizontal="center" vertical="center" wrapText="1"/>
    </xf>
    <xf numFmtId="0" fontId="66" fillId="37" borderId="23" xfId="5" applyNumberFormat="1" applyFont="1" applyFill="1" applyBorder="1" applyAlignment="1" applyProtection="1">
      <alignment horizontal="center" vertical="center" wrapText="1"/>
      <protection locked="0"/>
    </xf>
    <xf numFmtId="0" fontId="70" fillId="39" borderId="18" xfId="5" applyNumberFormat="1" applyFont="1" applyFill="1" applyBorder="1" applyAlignment="1" applyProtection="1">
      <alignment horizontal="left" vertical="top" wrapText="1"/>
    </xf>
    <xf numFmtId="0" fontId="70" fillId="39" borderId="20" xfId="5" applyNumberFormat="1" applyFont="1" applyFill="1" applyBorder="1" applyAlignment="1" applyProtection="1">
      <alignment horizontal="left" vertical="top" wrapText="1"/>
    </xf>
    <xf numFmtId="0" fontId="70" fillId="39" borderId="14" xfId="5" applyNumberFormat="1" applyFont="1" applyFill="1" applyBorder="1" applyAlignment="1" applyProtection="1">
      <alignment horizontal="left" vertical="top" wrapText="1"/>
    </xf>
    <xf numFmtId="0" fontId="70" fillId="39" borderId="18" xfId="5" applyFont="1" applyFill="1" applyBorder="1" applyAlignment="1" applyProtection="1">
      <alignment horizontal="left" vertical="top" wrapText="1"/>
    </xf>
    <xf numFmtId="0" fontId="70" fillId="39" borderId="20" xfId="5" applyFont="1" applyFill="1" applyBorder="1" applyAlignment="1" applyProtection="1">
      <alignment horizontal="left" vertical="top" wrapText="1"/>
    </xf>
    <xf numFmtId="0" fontId="70" fillId="39" borderId="14" xfId="5" applyFont="1" applyFill="1" applyBorder="1" applyAlignment="1" applyProtection="1">
      <alignment horizontal="left" vertical="top" wrapText="1"/>
    </xf>
    <xf numFmtId="49" fontId="66" fillId="37" borderId="23" xfId="5" applyNumberFormat="1" applyFont="1" applyFill="1" applyBorder="1" applyAlignment="1" applyProtection="1">
      <alignment horizontal="center" vertical="center" wrapText="1"/>
      <protection locked="0"/>
    </xf>
    <xf numFmtId="49" fontId="66" fillId="37" borderId="17" xfId="5" applyNumberFormat="1" applyFont="1" applyFill="1" applyBorder="1" applyAlignment="1" applyProtection="1">
      <alignment horizontal="center" vertical="center" wrapText="1"/>
      <protection locked="0"/>
    </xf>
    <xf numFmtId="0" fontId="66" fillId="37" borderId="23" xfId="5" applyFont="1" applyFill="1" applyBorder="1" applyAlignment="1" applyProtection="1">
      <alignment horizontal="center" vertical="center" wrapText="1"/>
      <protection locked="0"/>
    </xf>
    <xf numFmtId="0" fontId="66" fillId="37" borderId="23" xfId="7" applyNumberFormat="1" applyFont="1" applyFill="1" applyBorder="1" applyAlignment="1" applyProtection="1">
      <alignment horizontal="center" vertical="center"/>
      <protection locked="0"/>
    </xf>
    <xf numFmtId="0" fontId="66" fillId="37" borderId="24" xfId="7" applyNumberFormat="1" applyFont="1" applyFill="1" applyBorder="1" applyAlignment="1" applyProtection="1">
      <alignment horizontal="center" vertical="center"/>
      <protection locked="0"/>
    </xf>
    <xf numFmtId="0" fontId="66" fillId="37" borderId="17" xfId="7" applyNumberFormat="1" applyFont="1" applyFill="1" applyBorder="1" applyAlignment="1" applyProtection="1">
      <alignment horizontal="center" vertical="center"/>
      <protection locked="0"/>
    </xf>
    <xf numFmtId="0" fontId="23" fillId="41" borderId="18" xfId="0" applyNumberFormat="1" applyFont="1" applyFill="1" applyBorder="1" applyAlignment="1" applyProtection="1">
      <alignment horizontal="left" vertical="center" wrapText="1"/>
    </xf>
    <xf numFmtId="0" fontId="23" fillId="41" borderId="20" xfId="0" applyNumberFormat="1" applyFont="1" applyFill="1" applyBorder="1" applyAlignment="1" applyProtection="1">
      <alignment horizontal="left" vertical="center" wrapText="1"/>
    </xf>
    <xf numFmtId="0" fontId="23" fillId="41" borderId="14" xfId="0" applyNumberFormat="1" applyFont="1" applyFill="1" applyBorder="1" applyAlignment="1" applyProtection="1">
      <alignment horizontal="left" vertical="center" wrapText="1"/>
    </xf>
    <xf numFmtId="49" fontId="66" fillId="37" borderId="23" xfId="7" applyNumberFormat="1" applyFont="1" applyFill="1" applyBorder="1" applyAlignment="1" applyProtection="1">
      <alignment horizontal="center" vertical="center"/>
      <protection locked="0"/>
    </xf>
    <xf numFmtId="49" fontId="66" fillId="37" borderId="24" xfId="7" applyNumberFormat="1" applyFont="1" applyFill="1" applyBorder="1" applyAlignment="1" applyProtection="1">
      <alignment horizontal="center" vertical="center"/>
      <protection locked="0"/>
    </xf>
    <xf numFmtId="49" fontId="66" fillId="37" borderId="17" xfId="7" applyNumberFormat="1" applyFont="1" applyFill="1" applyBorder="1" applyAlignment="1" applyProtection="1">
      <alignment horizontal="center" vertical="center"/>
      <protection locked="0"/>
    </xf>
    <xf numFmtId="0" fontId="66" fillId="37" borderId="24" xfId="5" applyNumberFormat="1" applyFont="1" applyFill="1" applyBorder="1" applyAlignment="1" applyProtection="1">
      <alignment horizontal="center" vertical="center" wrapText="1"/>
      <protection locked="0"/>
    </xf>
    <xf numFmtId="7" fontId="65" fillId="2" borderId="18" xfId="0" applyNumberFormat="1" applyFont="1" applyFill="1" applyBorder="1" applyAlignment="1" applyProtection="1">
      <alignment horizontal="right" vertical="center" wrapText="1"/>
    </xf>
    <xf numFmtId="7" fontId="65" fillId="2" borderId="20" xfId="0" applyNumberFormat="1" applyFont="1" applyFill="1" applyBorder="1" applyAlignment="1" applyProtection="1">
      <alignment horizontal="right" vertical="center" wrapText="1"/>
    </xf>
    <xf numFmtId="7" fontId="65" fillId="2" borderId="14" xfId="0" applyNumberFormat="1" applyFont="1" applyFill="1" applyBorder="1" applyAlignment="1" applyProtection="1">
      <alignment horizontal="right" vertical="center" wrapText="1"/>
    </xf>
    <xf numFmtId="164" fontId="23" fillId="39" borderId="18" xfId="3" applyNumberFormat="1" applyFont="1" applyFill="1" applyBorder="1" applyAlignment="1" applyProtection="1">
      <alignment horizontal="left" vertical="top"/>
    </xf>
    <xf numFmtId="164" fontId="23" fillId="39" borderId="28" xfId="3" applyNumberFormat="1" applyFont="1" applyFill="1" applyBorder="1" applyAlignment="1" applyProtection="1">
      <alignment horizontal="left" vertical="top"/>
    </xf>
    <xf numFmtId="164" fontId="23" fillId="39" borderId="25" xfId="3" applyNumberFormat="1" applyFont="1" applyFill="1" applyBorder="1" applyAlignment="1" applyProtection="1">
      <alignment horizontal="left" vertical="top"/>
    </xf>
    <xf numFmtId="0" fontId="24" fillId="0" borderId="21" xfId="0" quotePrefix="1" applyFont="1" applyFill="1" applyBorder="1" applyAlignment="1" applyProtection="1">
      <alignment horizontal="center" vertical="center" wrapText="1"/>
    </xf>
    <xf numFmtId="0" fontId="24" fillId="0" borderId="22" xfId="0" quotePrefix="1" applyFont="1" applyFill="1" applyBorder="1" applyAlignment="1" applyProtection="1">
      <alignment horizontal="center" vertical="center" wrapText="1"/>
    </xf>
    <xf numFmtId="0" fontId="24" fillId="0" borderId="17" xfId="0" quotePrefix="1" applyFont="1" applyFill="1" applyBorder="1" applyAlignment="1" applyProtection="1">
      <alignment horizontal="center" vertical="center" wrapText="1"/>
    </xf>
    <xf numFmtId="49" fontId="24" fillId="37" borderId="21" xfId="0" applyNumberFormat="1" applyFont="1" applyFill="1" applyBorder="1" applyAlignment="1" applyProtection="1">
      <alignment horizontal="center" vertical="center" wrapText="1"/>
      <protection locked="0"/>
    </xf>
    <xf numFmtId="49" fontId="24" fillId="37" borderId="22" xfId="0" applyNumberFormat="1" applyFont="1" applyFill="1" applyBorder="1" applyAlignment="1" applyProtection="1">
      <alignment horizontal="center" vertical="center" wrapText="1"/>
      <protection locked="0"/>
    </xf>
    <xf numFmtId="49" fontId="24" fillId="37" borderId="17" xfId="0" applyNumberFormat="1" applyFont="1" applyFill="1" applyBorder="1" applyAlignment="1" applyProtection="1">
      <alignment horizontal="center" vertical="center" wrapText="1"/>
      <protection locked="0"/>
    </xf>
    <xf numFmtId="49" fontId="100" fillId="37" borderId="21" xfId="0" applyNumberFormat="1" applyFont="1" applyFill="1" applyBorder="1" applyAlignment="1" applyProtection="1">
      <alignment horizontal="center" vertical="center" wrapText="1"/>
      <protection locked="0"/>
    </xf>
    <xf numFmtId="49" fontId="100" fillId="37" borderId="22" xfId="0" applyNumberFormat="1" applyFont="1" applyFill="1" applyBorder="1" applyAlignment="1" applyProtection="1">
      <alignment horizontal="center" vertical="center" wrapText="1"/>
      <protection locked="0"/>
    </xf>
    <xf numFmtId="49" fontId="100" fillId="37" borderId="17" xfId="0" applyNumberFormat="1" applyFont="1" applyFill="1" applyBorder="1" applyAlignment="1" applyProtection="1">
      <alignment horizontal="center" vertical="center" wrapText="1"/>
      <protection locked="0"/>
    </xf>
    <xf numFmtId="49" fontId="100" fillId="37" borderId="23" xfId="0" applyNumberFormat="1" applyFont="1" applyFill="1" applyBorder="1" applyAlignment="1" applyProtection="1">
      <alignment horizontal="center" vertical="center" wrapText="1"/>
      <protection locked="0"/>
    </xf>
    <xf numFmtId="49" fontId="100" fillId="37" borderId="24" xfId="0" applyNumberFormat="1" applyFont="1" applyFill="1" applyBorder="1" applyAlignment="1" applyProtection="1">
      <alignment horizontal="center" vertical="center" wrapText="1"/>
      <protection locked="0"/>
    </xf>
    <xf numFmtId="0" fontId="25" fillId="0" borderId="18" xfId="0" applyFont="1" applyFill="1" applyBorder="1" applyAlignment="1" applyProtection="1">
      <alignment horizontal="center" vertical="top"/>
    </xf>
    <xf numFmtId="0" fontId="25" fillId="0" borderId="20" xfId="0" applyFont="1" applyFill="1" applyBorder="1" applyAlignment="1" applyProtection="1">
      <alignment horizontal="center" vertical="top"/>
    </xf>
    <xf numFmtId="0" fontId="25" fillId="0" borderId="14" xfId="0" applyFont="1" applyFill="1" applyBorder="1" applyAlignment="1" applyProtection="1">
      <alignment horizontal="center" vertical="top"/>
    </xf>
    <xf numFmtId="2" fontId="32" fillId="0" borderId="18" xfId="0" applyNumberFormat="1" applyFont="1" applyFill="1" applyBorder="1" applyAlignment="1" applyProtection="1">
      <alignment horizontal="center" vertical="center" wrapText="1"/>
    </xf>
    <xf numFmtId="2" fontId="32" fillId="0" borderId="20" xfId="0" applyNumberFormat="1" applyFont="1" applyFill="1" applyBorder="1" applyAlignment="1" applyProtection="1">
      <alignment horizontal="center" vertical="center" wrapText="1"/>
    </xf>
    <xf numFmtId="2" fontId="32" fillId="0" borderId="14" xfId="0" applyNumberFormat="1" applyFont="1" applyFill="1" applyBorder="1" applyAlignment="1" applyProtection="1">
      <alignment horizontal="center" vertical="center" wrapText="1"/>
    </xf>
    <xf numFmtId="164" fontId="23" fillId="2" borderId="18" xfId="3" applyNumberFormat="1" applyFont="1" applyFill="1" applyBorder="1" applyAlignment="1" applyProtection="1">
      <alignment horizontal="left" vertical="top"/>
    </xf>
    <xf numFmtId="164" fontId="23" fillId="2" borderId="20" xfId="3" applyNumberFormat="1" applyFont="1" applyFill="1" applyBorder="1" applyAlignment="1" applyProtection="1">
      <alignment horizontal="left" vertical="top"/>
    </xf>
    <xf numFmtId="164" fontId="23" fillId="2" borderId="14" xfId="3" applyNumberFormat="1" applyFont="1" applyFill="1" applyBorder="1" applyAlignment="1" applyProtection="1">
      <alignment horizontal="left" vertical="top"/>
    </xf>
    <xf numFmtId="164" fontId="23" fillId="39" borderId="20" xfId="3" applyNumberFormat="1" applyFont="1" applyFill="1" applyBorder="1" applyAlignment="1" applyProtection="1">
      <alignment horizontal="left" vertical="top"/>
    </xf>
    <xf numFmtId="164" fontId="23" fillId="39" borderId="14" xfId="3" applyNumberFormat="1" applyFont="1" applyFill="1" applyBorder="1" applyAlignment="1" applyProtection="1">
      <alignment horizontal="left" vertical="top"/>
    </xf>
    <xf numFmtId="164" fontId="23" fillId="2" borderId="18" xfId="3" applyNumberFormat="1" applyFont="1" applyFill="1" applyBorder="1" applyAlignment="1" applyProtection="1">
      <alignment horizontal="center" vertical="center"/>
    </xf>
    <xf numFmtId="164" fontId="23" fillId="2" borderId="20" xfId="3" applyNumberFormat="1" applyFont="1" applyFill="1" applyBorder="1" applyAlignment="1" applyProtection="1">
      <alignment horizontal="center" vertical="center"/>
    </xf>
    <xf numFmtId="164" fontId="23" fillId="2" borderId="14" xfId="3" applyNumberFormat="1" applyFont="1" applyFill="1" applyBorder="1" applyAlignment="1" applyProtection="1">
      <alignment horizontal="center" vertical="center"/>
    </xf>
    <xf numFmtId="164" fontId="23" fillId="0" borderId="18" xfId="3" applyNumberFormat="1" applyFont="1" applyFill="1" applyBorder="1" applyAlignment="1" applyProtection="1">
      <alignment horizontal="left" vertical="top"/>
    </xf>
    <xf numFmtId="164" fontId="23" fillId="0" borderId="20" xfId="3" applyNumberFormat="1" applyFont="1" applyFill="1" applyBorder="1" applyAlignment="1" applyProtection="1">
      <alignment horizontal="left" vertical="top"/>
    </xf>
    <xf numFmtId="164" fontId="23" fillId="0" borderId="14" xfId="3" applyNumberFormat="1" applyFont="1" applyFill="1" applyBorder="1" applyAlignment="1" applyProtection="1">
      <alignment horizontal="left" vertical="top"/>
    </xf>
    <xf numFmtId="0" fontId="24" fillId="0" borderId="23" xfId="0" quotePrefix="1" applyFont="1" applyFill="1" applyBorder="1" applyAlignment="1" applyProtection="1">
      <alignment horizontal="center" vertical="center" wrapText="1"/>
    </xf>
    <xf numFmtId="0" fontId="24" fillId="0" borderId="24" xfId="0" quotePrefix="1" applyFont="1" applyFill="1" applyBorder="1" applyAlignment="1" applyProtection="1">
      <alignment horizontal="center" vertical="center" wrapText="1"/>
    </xf>
    <xf numFmtId="0" fontId="24" fillId="0" borderId="19" xfId="0" quotePrefix="1" applyFont="1" applyFill="1" applyBorder="1" applyAlignment="1" applyProtection="1">
      <alignment horizontal="center" vertical="center" wrapText="1"/>
    </xf>
    <xf numFmtId="0" fontId="23" fillId="42" borderId="18" xfId="0" applyFont="1" applyFill="1" applyBorder="1" applyAlignment="1" applyProtection="1">
      <alignment horizontal="left" wrapText="1"/>
    </xf>
    <xf numFmtId="0" fontId="23" fillId="42" borderId="20" xfId="0" applyFont="1" applyFill="1" applyBorder="1" applyAlignment="1" applyProtection="1">
      <alignment horizontal="left" wrapText="1"/>
    </xf>
    <xf numFmtId="0" fontId="23" fillId="42" borderId="14" xfId="0" applyFont="1" applyFill="1" applyBorder="1" applyAlignment="1" applyProtection="1">
      <alignment horizontal="left" wrapText="1"/>
    </xf>
    <xf numFmtId="0" fontId="95" fillId="0" borderId="16" xfId="0" applyFont="1" applyFill="1" applyBorder="1" applyAlignment="1" applyProtection="1">
      <alignment horizontal="center" wrapText="1"/>
    </xf>
    <xf numFmtId="2" fontId="76" fillId="0" borderId="21" xfId="0" applyNumberFormat="1" applyFont="1" applyFill="1" applyBorder="1" applyAlignment="1" applyProtection="1">
      <alignment horizontal="right" wrapText="1"/>
    </xf>
    <xf numFmtId="2" fontId="76" fillId="0" borderId="22" xfId="0" applyNumberFormat="1" applyFont="1" applyFill="1" applyBorder="1" applyAlignment="1" applyProtection="1">
      <alignment horizontal="right" wrapText="1"/>
    </xf>
    <xf numFmtId="2" fontId="76" fillId="0" borderId="17" xfId="0" applyNumberFormat="1" applyFont="1" applyFill="1" applyBorder="1" applyAlignment="1" applyProtection="1">
      <alignment horizontal="right" wrapText="1"/>
    </xf>
    <xf numFmtId="4" fontId="24" fillId="37" borderId="16" xfId="0" applyNumberFormat="1" applyFont="1" applyFill="1" applyBorder="1" applyAlignment="1" applyProtection="1">
      <alignment horizontal="right" wrapText="1"/>
      <protection locked="0"/>
    </xf>
    <xf numFmtId="4" fontId="95" fillId="0" borderId="16" xfId="0" applyNumberFormat="1" applyFont="1" applyFill="1" applyBorder="1" applyAlignment="1" applyProtection="1">
      <alignment horizontal="right" wrapText="1"/>
      <protection hidden="1"/>
    </xf>
    <xf numFmtId="4" fontId="24" fillId="37" borderId="21" xfId="0" applyNumberFormat="1" applyFont="1" applyFill="1" applyBorder="1" applyAlignment="1" applyProtection="1">
      <alignment horizontal="center" vertical="center" wrapText="1"/>
      <protection locked="0"/>
    </xf>
    <xf numFmtId="4" fontId="24" fillId="37" borderId="17" xfId="0" applyNumberFormat="1" applyFont="1" applyFill="1" applyBorder="1" applyAlignment="1" applyProtection="1">
      <alignment horizontal="center" vertical="center" wrapText="1"/>
      <protection locked="0"/>
    </xf>
    <xf numFmtId="4" fontId="95" fillId="0" borderId="21" xfId="0" applyNumberFormat="1" applyFont="1" applyFill="1" applyBorder="1" applyAlignment="1" applyProtection="1">
      <alignment horizontal="right" wrapText="1"/>
      <protection hidden="1"/>
    </xf>
    <xf numFmtId="4" fontId="95" fillId="0" borderId="17" xfId="0" applyNumberFormat="1" applyFont="1" applyFill="1" applyBorder="1" applyAlignment="1" applyProtection="1">
      <alignment horizontal="right" wrapText="1"/>
      <protection hidden="1"/>
    </xf>
    <xf numFmtId="0" fontId="29" fillId="0" borderId="21" xfId="0" quotePrefix="1" applyFont="1" applyFill="1" applyBorder="1" applyAlignment="1" applyProtection="1">
      <alignment horizontal="center" vertical="center" wrapText="1"/>
    </xf>
    <xf numFmtId="0" fontId="29" fillId="0" borderId="22" xfId="0" quotePrefix="1" applyFont="1" applyFill="1" applyBorder="1" applyAlignment="1" applyProtection="1">
      <alignment horizontal="center" vertical="center" wrapText="1"/>
    </xf>
    <xf numFmtId="0" fontId="29" fillId="0" borderId="17" xfId="0" quotePrefix="1" applyFont="1" applyFill="1" applyBorder="1" applyAlignment="1" applyProtection="1">
      <alignment horizontal="center" vertical="center" wrapText="1"/>
    </xf>
    <xf numFmtId="49" fontId="98" fillId="37" borderId="23" xfId="0" applyNumberFormat="1" applyFont="1" applyFill="1" applyBorder="1" applyAlignment="1" applyProtection="1">
      <alignment horizontal="center" vertical="center" wrapText="1"/>
      <protection locked="0"/>
    </xf>
    <xf numFmtId="49" fontId="98" fillId="37" borderId="24" xfId="0" applyNumberFormat="1" applyFont="1" applyFill="1" applyBorder="1" applyAlignment="1" applyProtection="1">
      <alignment horizontal="center" vertical="center" wrapText="1"/>
      <protection locked="0"/>
    </xf>
    <xf numFmtId="49" fontId="98" fillId="37" borderId="17" xfId="0" applyNumberFormat="1" applyFont="1" applyFill="1" applyBorder="1" applyAlignment="1" applyProtection="1">
      <alignment horizontal="center" vertical="center" wrapText="1"/>
      <protection locked="0"/>
    </xf>
    <xf numFmtId="49" fontId="98" fillId="37" borderId="21" xfId="0" applyNumberFormat="1" applyFont="1" applyFill="1" applyBorder="1" applyAlignment="1" applyProtection="1">
      <alignment horizontal="center" vertical="center" wrapText="1"/>
      <protection locked="0"/>
    </xf>
    <xf numFmtId="49" fontId="98" fillId="37" borderId="22" xfId="0" applyNumberFormat="1" applyFont="1" applyFill="1" applyBorder="1" applyAlignment="1" applyProtection="1">
      <alignment horizontal="center" vertical="center" wrapText="1"/>
      <protection locked="0"/>
    </xf>
    <xf numFmtId="49" fontId="99" fillId="37" borderId="21" xfId="0" applyNumberFormat="1" applyFont="1" applyFill="1" applyBorder="1" applyAlignment="1" applyProtection="1">
      <alignment horizontal="center" vertical="center" wrapText="1"/>
      <protection locked="0"/>
    </xf>
    <xf numFmtId="49" fontId="99" fillId="37" borderId="22" xfId="0" applyNumberFormat="1" applyFont="1" applyFill="1" applyBorder="1" applyAlignment="1" applyProtection="1">
      <alignment horizontal="center" vertical="center" wrapText="1"/>
      <protection locked="0"/>
    </xf>
    <xf numFmtId="49" fontId="99" fillId="37" borderId="17" xfId="0" applyNumberFormat="1" applyFont="1" applyFill="1" applyBorder="1" applyAlignment="1" applyProtection="1">
      <alignment horizontal="center" vertical="center" wrapText="1"/>
      <protection locked="0"/>
    </xf>
    <xf numFmtId="49" fontId="24" fillId="37" borderId="23" xfId="0" applyNumberFormat="1" applyFont="1" applyFill="1" applyBorder="1" applyAlignment="1" applyProtection="1">
      <alignment horizontal="center" vertical="center" wrapText="1"/>
      <protection locked="0"/>
    </xf>
    <xf numFmtId="49" fontId="24" fillId="37" borderId="24" xfId="0" applyNumberFormat="1" applyFont="1" applyFill="1" applyBorder="1" applyAlignment="1" applyProtection="1">
      <alignment horizontal="center" vertical="center" wrapText="1"/>
      <protection locked="0"/>
    </xf>
    <xf numFmtId="49" fontId="29" fillId="37" borderId="23" xfId="0" applyNumberFormat="1" applyFont="1" applyFill="1" applyBorder="1" applyAlignment="1" applyProtection="1">
      <alignment horizontal="center" vertical="center" wrapText="1"/>
      <protection locked="0"/>
    </xf>
    <xf numFmtId="49" fontId="29" fillId="37" borderId="24" xfId="0" applyNumberFormat="1" applyFont="1" applyFill="1" applyBorder="1" applyAlignment="1" applyProtection="1">
      <alignment horizontal="center" vertical="center" wrapText="1"/>
      <protection locked="0"/>
    </xf>
    <xf numFmtId="49" fontId="29" fillId="37" borderId="17" xfId="0" applyNumberFormat="1" applyFont="1" applyFill="1" applyBorder="1" applyAlignment="1" applyProtection="1">
      <alignment horizontal="center" vertical="center" wrapText="1"/>
      <protection locked="0"/>
    </xf>
    <xf numFmtId="164" fontId="23" fillId="39" borderId="18" xfId="3" applyNumberFormat="1" applyFont="1" applyFill="1" applyBorder="1" applyAlignment="1" applyProtection="1">
      <alignment horizontal="left" vertical="center"/>
    </xf>
    <xf numFmtId="164" fontId="23" fillId="39" borderId="20" xfId="3" applyNumberFormat="1" applyFont="1" applyFill="1" applyBorder="1" applyAlignment="1" applyProtection="1">
      <alignment horizontal="left" vertical="center"/>
    </xf>
    <xf numFmtId="164" fontId="23" fillId="39" borderId="14" xfId="3" applyNumberFormat="1" applyFont="1" applyFill="1" applyBorder="1" applyAlignment="1" applyProtection="1">
      <alignment horizontal="left" vertical="center"/>
    </xf>
    <xf numFmtId="49" fontId="98" fillId="37" borderId="0" xfId="0" applyNumberFormat="1" applyFont="1" applyFill="1" applyBorder="1" applyAlignment="1" applyProtection="1">
      <alignment horizontal="center" vertical="center" wrapText="1"/>
      <protection locked="0"/>
    </xf>
    <xf numFmtId="0" fontId="23" fillId="42" borderId="18" xfId="4" applyFont="1" applyFill="1" applyBorder="1" applyAlignment="1" applyProtection="1">
      <alignment horizontal="left" wrapText="1"/>
    </xf>
    <xf numFmtId="0" fontId="23" fillId="42" borderId="20" xfId="4" applyFont="1" applyFill="1" applyBorder="1" applyAlignment="1" applyProtection="1">
      <alignment horizontal="left" wrapText="1"/>
    </xf>
    <xf numFmtId="0" fontId="24" fillId="0" borderId="21" xfId="0" applyFont="1" applyFill="1" applyBorder="1" applyAlignment="1" applyProtection="1">
      <alignment horizontal="center" vertical="center"/>
    </xf>
    <xf numFmtId="0" fontId="24" fillId="0" borderId="22" xfId="0"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2" fontId="22" fillId="39" borderId="18" xfId="0" applyNumberFormat="1" applyFont="1" applyFill="1" applyBorder="1" applyAlignment="1" applyProtection="1">
      <alignment horizontal="left" vertical="center" wrapText="1"/>
    </xf>
    <xf numFmtId="2" fontId="22" fillId="39" borderId="20" xfId="0" applyNumberFormat="1" applyFont="1" applyFill="1" applyBorder="1" applyAlignment="1" applyProtection="1">
      <alignment horizontal="left" vertical="center" wrapText="1"/>
    </xf>
    <xf numFmtId="2" fontId="22" fillId="39" borderId="14" xfId="0" applyNumberFormat="1" applyFont="1" applyFill="1" applyBorder="1" applyAlignment="1" applyProtection="1">
      <alignment horizontal="left" vertical="center" wrapText="1"/>
    </xf>
    <xf numFmtId="0" fontId="25" fillId="0" borderId="18" xfId="0" applyFont="1" applyFill="1" applyBorder="1" applyAlignment="1" applyProtection="1">
      <alignment horizontal="center" vertical="top" wrapText="1"/>
    </xf>
    <xf numFmtId="0" fontId="25" fillId="0" borderId="20" xfId="0" applyFont="1" applyFill="1" applyBorder="1" applyAlignment="1" applyProtection="1">
      <alignment horizontal="center" vertical="top" wrapText="1"/>
    </xf>
    <xf numFmtId="0" fontId="25" fillId="0" borderId="14" xfId="0" applyFont="1" applyFill="1" applyBorder="1" applyAlignment="1" applyProtection="1">
      <alignment horizontal="center" vertical="top" wrapText="1"/>
    </xf>
    <xf numFmtId="164" fontId="23" fillId="2" borderId="18" xfId="3" applyNumberFormat="1" applyFont="1" applyFill="1" applyBorder="1" applyAlignment="1" applyProtection="1">
      <alignment horizontal="center" vertical="top"/>
    </xf>
    <xf numFmtId="164" fontId="23" fillId="2" borderId="20" xfId="3" applyNumberFormat="1" applyFont="1" applyFill="1" applyBorder="1" applyAlignment="1" applyProtection="1">
      <alignment horizontal="center" vertical="top"/>
    </xf>
    <xf numFmtId="164" fontId="23" fillId="2" borderId="14" xfId="3" applyNumberFormat="1" applyFont="1" applyFill="1" applyBorder="1" applyAlignment="1" applyProtection="1">
      <alignment horizontal="center" vertical="top"/>
    </xf>
    <xf numFmtId="49" fontId="24" fillId="2" borderId="23" xfId="0" applyNumberFormat="1" applyFont="1" applyFill="1" applyBorder="1" applyAlignment="1" applyProtection="1">
      <alignment horizontal="left" vertical="center" wrapText="1"/>
    </xf>
    <xf numFmtId="49" fontId="24" fillId="2" borderId="28" xfId="0" applyNumberFormat="1" applyFont="1" applyFill="1" applyBorder="1" applyAlignment="1" applyProtection="1">
      <alignment horizontal="left" vertical="center" wrapText="1"/>
    </xf>
    <xf numFmtId="49" fontId="24" fillId="2" borderId="24" xfId="0" applyNumberFormat="1" applyFont="1" applyFill="1" applyBorder="1" applyAlignment="1" applyProtection="1">
      <alignment horizontal="left" vertical="center" wrapText="1"/>
    </xf>
    <xf numFmtId="49" fontId="24" fillId="2" borderId="0" xfId="0" applyNumberFormat="1" applyFont="1" applyFill="1" applyBorder="1" applyAlignment="1" applyProtection="1">
      <alignment horizontal="left" vertical="center" wrapText="1"/>
    </xf>
    <xf numFmtId="0" fontId="24" fillId="2" borderId="18" xfId="0" quotePrefix="1" applyFont="1" applyFill="1" applyBorder="1" applyAlignment="1" applyProtection="1">
      <alignment horizontal="center" vertical="center" wrapText="1"/>
    </xf>
    <xf numFmtId="0" fontId="24" fillId="2" borderId="20" xfId="0" quotePrefix="1" applyFont="1" applyFill="1" applyBorder="1" applyAlignment="1" applyProtection="1">
      <alignment horizontal="center" vertical="center" wrapText="1"/>
    </xf>
    <xf numFmtId="0" fontId="24" fillId="2" borderId="14" xfId="0" quotePrefix="1" applyFont="1" applyFill="1" applyBorder="1" applyAlignment="1" applyProtection="1">
      <alignment horizontal="center" vertical="center" wrapText="1"/>
    </xf>
    <xf numFmtId="0" fontId="24" fillId="2" borderId="28" xfId="0" quotePrefix="1" applyFont="1" applyFill="1" applyBorder="1" applyAlignment="1" applyProtection="1">
      <alignment horizontal="center" vertical="center" wrapText="1"/>
    </xf>
    <xf numFmtId="0" fontId="24" fillId="2" borderId="25" xfId="0" quotePrefix="1" applyFont="1" applyFill="1" applyBorder="1" applyAlignment="1" applyProtection="1">
      <alignment horizontal="center" vertical="center" wrapText="1"/>
    </xf>
    <xf numFmtId="0" fontId="23" fillId="42" borderId="14" xfId="4" applyFont="1" applyFill="1" applyBorder="1" applyAlignment="1" applyProtection="1">
      <alignment horizontal="left" wrapText="1"/>
    </xf>
    <xf numFmtId="0" fontId="24" fillId="2" borderId="21" xfId="0" quotePrefix="1" applyFont="1" applyFill="1" applyBorder="1" applyAlignment="1" applyProtection="1">
      <alignment horizontal="center" vertical="center" wrapText="1"/>
    </xf>
    <xf numFmtId="0" fontId="24" fillId="2" borderId="22" xfId="0" quotePrefix="1" applyFont="1" applyFill="1" applyBorder="1" applyAlignment="1" applyProtection="1">
      <alignment horizontal="center" vertical="center" wrapText="1"/>
    </xf>
    <xf numFmtId="0" fontId="24" fillId="2" borderId="17" xfId="0" quotePrefix="1" applyFont="1" applyFill="1" applyBorder="1" applyAlignment="1" applyProtection="1">
      <alignment horizontal="center" vertical="center" wrapText="1"/>
    </xf>
    <xf numFmtId="0" fontId="29" fillId="0" borderId="24" xfId="0" quotePrefix="1" applyFont="1" applyFill="1" applyBorder="1" applyAlignment="1" applyProtection="1">
      <alignment horizontal="center" vertical="center" wrapText="1"/>
    </xf>
    <xf numFmtId="49" fontId="100" fillId="37" borderId="0" xfId="0" applyNumberFormat="1" applyFont="1" applyFill="1" applyBorder="1" applyAlignment="1" applyProtection="1">
      <alignment horizontal="center" vertical="center" wrapText="1"/>
      <protection locked="0"/>
    </xf>
    <xf numFmtId="49" fontId="100" fillId="37" borderId="26" xfId="0" applyNumberFormat="1" applyFont="1" applyFill="1" applyBorder="1" applyAlignment="1" applyProtection="1">
      <alignment horizontal="center" vertical="center" wrapText="1"/>
      <protection locked="0"/>
    </xf>
    <xf numFmtId="0" fontId="29" fillId="0" borderId="23" xfId="0" quotePrefix="1" applyFont="1" applyFill="1" applyBorder="1" applyAlignment="1" applyProtection="1">
      <alignment horizontal="center" vertical="center" wrapText="1"/>
    </xf>
    <xf numFmtId="49" fontId="100" fillId="37" borderId="14" xfId="0" applyNumberFormat="1" applyFont="1" applyFill="1" applyBorder="1" applyAlignment="1" applyProtection="1">
      <alignment horizontal="center" vertical="center" wrapText="1"/>
      <protection locked="0"/>
    </xf>
    <xf numFmtId="49" fontId="100" fillId="37" borderId="16" xfId="0" applyNumberFormat="1" applyFont="1" applyFill="1" applyBorder="1" applyAlignment="1" applyProtection="1">
      <alignment horizontal="center" vertical="center" wrapText="1"/>
      <protection locked="0"/>
    </xf>
    <xf numFmtId="49" fontId="100" fillId="37" borderId="18" xfId="0" applyNumberFormat="1" applyFont="1" applyFill="1" applyBorder="1" applyAlignment="1" applyProtection="1">
      <alignment horizontal="center" vertical="center" wrapText="1"/>
      <protection locked="0"/>
    </xf>
    <xf numFmtId="0" fontId="32" fillId="0" borderId="18" xfId="0" applyFont="1" applyFill="1" applyBorder="1" applyAlignment="1" applyProtection="1">
      <alignment horizontal="center" vertical="top" wrapText="1"/>
    </xf>
    <xf numFmtId="0" fontId="32" fillId="0" borderId="20" xfId="0" applyFont="1" applyFill="1" applyBorder="1" applyAlignment="1" applyProtection="1">
      <alignment horizontal="center" vertical="top" wrapText="1"/>
    </xf>
    <xf numFmtId="0" fontId="32" fillId="0" borderId="28" xfId="0" applyFont="1" applyFill="1" applyBorder="1" applyAlignment="1" applyProtection="1">
      <alignment horizontal="center" vertical="top" wrapText="1"/>
    </xf>
    <xf numFmtId="0" fontId="32" fillId="0" borderId="25" xfId="0" applyFont="1" applyFill="1" applyBorder="1" applyAlignment="1" applyProtection="1">
      <alignment horizontal="center" vertical="top" wrapText="1"/>
    </xf>
    <xf numFmtId="49" fontId="100" fillId="37" borderId="28" xfId="0" applyNumberFormat="1" applyFont="1" applyFill="1" applyBorder="1" applyAlignment="1" applyProtection="1">
      <alignment horizontal="center" vertical="center" wrapText="1"/>
      <protection locked="0"/>
    </xf>
    <xf numFmtId="49" fontId="100" fillId="37" borderId="27" xfId="0" applyNumberFormat="1" applyFont="1" applyFill="1" applyBorder="1" applyAlignment="1" applyProtection="1">
      <alignment horizontal="center" vertical="center" wrapText="1"/>
      <protection locked="0"/>
    </xf>
    <xf numFmtId="164" fontId="23" fillId="41" borderId="18" xfId="3" applyNumberFormat="1" applyFont="1" applyFill="1" applyBorder="1" applyAlignment="1" applyProtection="1">
      <alignment horizontal="left" vertical="top"/>
    </xf>
    <xf numFmtId="164" fontId="23" fillId="41" borderId="20" xfId="3" applyNumberFormat="1" applyFont="1" applyFill="1" applyBorder="1" applyAlignment="1" applyProtection="1">
      <alignment horizontal="left" vertical="top"/>
    </xf>
    <xf numFmtId="164" fontId="23" fillId="41" borderId="14" xfId="3" applyNumberFormat="1" applyFont="1" applyFill="1" applyBorder="1" applyAlignment="1" applyProtection="1">
      <alignment horizontal="left" vertical="top"/>
    </xf>
    <xf numFmtId="49" fontId="24" fillId="0" borderId="18" xfId="0" applyNumberFormat="1" applyFont="1" applyFill="1" applyBorder="1" applyAlignment="1" applyProtection="1">
      <alignment horizontal="left" vertical="center" wrapText="1"/>
    </xf>
    <xf numFmtId="49" fontId="24" fillId="0" borderId="20" xfId="0" applyNumberFormat="1" applyFont="1" applyFill="1" applyBorder="1" applyAlignment="1" applyProtection="1">
      <alignment horizontal="left" vertical="center" wrapText="1"/>
    </xf>
    <xf numFmtId="49" fontId="24" fillId="0" borderId="28" xfId="0" applyNumberFormat="1" applyFont="1" applyFill="1" applyBorder="1" applyAlignment="1" applyProtection="1">
      <alignment horizontal="left" vertical="center" wrapText="1"/>
    </xf>
    <xf numFmtId="49" fontId="24" fillId="0" borderId="25" xfId="0" applyNumberFormat="1" applyFont="1" applyFill="1" applyBorder="1" applyAlignment="1" applyProtection="1">
      <alignment horizontal="left" vertical="center" wrapText="1"/>
    </xf>
    <xf numFmtId="49" fontId="99" fillId="37" borderId="23" xfId="0" applyNumberFormat="1" applyFont="1" applyFill="1" applyBorder="1" applyAlignment="1" applyProtection="1">
      <alignment horizontal="center" vertical="center" wrapText="1"/>
      <protection locked="0"/>
    </xf>
    <xf numFmtId="49" fontId="99" fillId="37" borderId="24" xfId="0" applyNumberFormat="1" applyFont="1" applyFill="1" applyBorder="1" applyAlignment="1" applyProtection="1">
      <alignment horizontal="center" vertical="center" wrapText="1"/>
      <protection locked="0"/>
    </xf>
    <xf numFmtId="49" fontId="29" fillId="37" borderId="22" xfId="0" applyNumberFormat="1"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top" wrapText="1"/>
    </xf>
    <xf numFmtId="0" fontId="27" fillId="0" borderId="20" xfId="0" applyFont="1" applyFill="1" applyBorder="1" applyAlignment="1" applyProtection="1">
      <alignment horizontal="center" vertical="top" wrapText="1"/>
    </xf>
    <xf numFmtId="0" fontId="27" fillId="0" borderId="14" xfId="0" applyFont="1" applyFill="1" applyBorder="1" applyAlignment="1" applyProtection="1">
      <alignment horizontal="center" vertical="top" wrapText="1"/>
    </xf>
    <xf numFmtId="0" fontId="23" fillId="39" borderId="18" xfId="0" applyFont="1" applyFill="1" applyBorder="1" applyAlignment="1" applyProtection="1">
      <alignment horizontal="left" vertical="top" wrapText="1"/>
    </xf>
    <xf numFmtId="0" fontId="23" fillId="39" borderId="20" xfId="0" applyFont="1" applyFill="1" applyBorder="1" applyAlignment="1" applyProtection="1">
      <alignment horizontal="left" vertical="top" wrapText="1"/>
    </xf>
    <xf numFmtId="0" fontId="23" fillId="39" borderId="14" xfId="0" applyFont="1" applyFill="1" applyBorder="1" applyAlignment="1" applyProtection="1">
      <alignment horizontal="left" vertical="top" wrapText="1"/>
    </xf>
    <xf numFmtId="4" fontId="24" fillId="0" borderId="0" xfId="0" applyNumberFormat="1" applyFont="1" applyFill="1" applyBorder="1" applyAlignment="1" applyProtection="1">
      <alignment horizontal="center" vertical="center" wrapText="1"/>
    </xf>
    <xf numFmtId="164" fontId="28" fillId="2" borderId="18" xfId="3" applyNumberFormat="1" applyFont="1" applyFill="1" applyBorder="1" applyAlignment="1" applyProtection="1">
      <alignment horizontal="center" vertical="top"/>
    </xf>
    <xf numFmtId="164" fontId="28" fillId="2" borderId="20" xfId="3" applyNumberFormat="1" applyFont="1" applyFill="1" applyBorder="1" applyAlignment="1" applyProtection="1">
      <alignment horizontal="center" vertical="top"/>
    </xf>
    <xf numFmtId="164" fontId="28" fillId="2" borderId="14" xfId="3" applyNumberFormat="1" applyFont="1" applyFill="1" applyBorder="1" applyAlignment="1" applyProtection="1">
      <alignment horizontal="center" vertical="top"/>
    </xf>
    <xf numFmtId="2" fontId="22" fillId="2" borderId="18" xfId="0" applyNumberFormat="1" applyFont="1" applyFill="1" applyBorder="1" applyAlignment="1" applyProtection="1">
      <alignment horizontal="center" vertical="center" wrapText="1"/>
    </xf>
    <xf numFmtId="2" fontId="22" fillId="2" borderId="20" xfId="0" applyNumberFormat="1" applyFont="1" applyFill="1" applyBorder="1" applyAlignment="1" applyProtection="1">
      <alignment horizontal="center" vertical="center" wrapText="1"/>
    </xf>
    <xf numFmtId="2" fontId="22" fillId="2" borderId="14" xfId="0" applyNumberFormat="1" applyFont="1" applyFill="1" applyBorder="1" applyAlignment="1" applyProtection="1">
      <alignment horizontal="center" vertical="center" wrapText="1"/>
    </xf>
    <xf numFmtId="0" fontId="24" fillId="0" borderId="18" xfId="0" quotePrefix="1" applyFont="1" applyFill="1" applyBorder="1" applyAlignment="1" applyProtection="1">
      <alignment horizontal="center" vertical="center" wrapText="1"/>
    </xf>
    <xf numFmtId="0" fontId="24" fillId="0" borderId="20" xfId="0" quotePrefix="1" applyFont="1" applyFill="1" applyBorder="1" applyAlignment="1" applyProtection="1">
      <alignment horizontal="center" vertical="center" wrapText="1"/>
    </xf>
    <xf numFmtId="164" fontId="29" fillId="0" borderId="21" xfId="3" applyNumberFormat="1" applyFont="1" applyFill="1" applyBorder="1" applyAlignment="1" applyProtection="1">
      <alignment horizontal="center" vertical="center"/>
    </xf>
    <xf numFmtId="164" fontId="29" fillId="0" borderId="22" xfId="3" applyNumberFormat="1" applyFont="1" applyFill="1" applyBorder="1" applyAlignment="1" applyProtection="1">
      <alignment horizontal="center" vertical="center"/>
    </xf>
    <xf numFmtId="164" fontId="29" fillId="0" borderId="17" xfId="3" applyNumberFormat="1" applyFont="1" applyFill="1" applyBorder="1" applyAlignment="1" applyProtection="1">
      <alignment horizontal="center" vertical="center"/>
    </xf>
    <xf numFmtId="0" fontId="24" fillId="0" borderId="21" xfId="0" quotePrefix="1" applyFont="1" applyFill="1" applyBorder="1" applyAlignment="1" applyProtection="1">
      <alignment vertical="center" wrapText="1"/>
    </xf>
    <xf numFmtId="0" fontId="24" fillId="0" borderId="22" xfId="0" quotePrefix="1" applyFont="1" applyFill="1" applyBorder="1" applyAlignment="1" applyProtection="1">
      <alignment vertical="center" wrapText="1"/>
    </xf>
    <xf numFmtId="0" fontId="24" fillId="0" borderId="17" xfId="0" quotePrefix="1" applyFont="1" applyFill="1" applyBorder="1" applyAlignment="1" applyProtection="1">
      <alignment vertical="center" wrapText="1"/>
    </xf>
    <xf numFmtId="0" fontId="24" fillId="0" borderId="14" xfId="0" quotePrefix="1" applyFont="1" applyFill="1" applyBorder="1" applyAlignment="1" applyProtection="1">
      <alignment horizontal="center" vertical="center" wrapText="1"/>
    </xf>
    <xf numFmtId="164" fontId="23" fillId="0" borderId="18" xfId="3" applyNumberFormat="1" applyFont="1" applyFill="1" applyBorder="1" applyAlignment="1" applyProtection="1">
      <alignment horizontal="center" vertical="top"/>
    </xf>
    <xf numFmtId="164" fontId="23" fillId="0" borderId="20" xfId="3" applyNumberFormat="1" applyFont="1" applyFill="1" applyBorder="1" applyAlignment="1" applyProtection="1">
      <alignment horizontal="center" vertical="top"/>
    </xf>
    <xf numFmtId="164" fontId="23" fillId="0" borderId="14" xfId="3" applyNumberFormat="1" applyFont="1" applyFill="1" applyBorder="1" applyAlignment="1" applyProtection="1">
      <alignment horizontal="center" vertical="top"/>
    </xf>
    <xf numFmtId="49" fontId="24" fillId="37" borderId="23" xfId="0" applyNumberFormat="1" applyFont="1" applyFill="1" applyBorder="1" applyAlignment="1" applyProtection="1">
      <alignment horizontal="center" vertical="center"/>
      <protection locked="0"/>
    </xf>
    <xf numFmtId="49" fontId="24" fillId="37" borderId="24" xfId="0" applyNumberFormat="1" applyFont="1" applyFill="1" applyBorder="1" applyAlignment="1" applyProtection="1">
      <alignment horizontal="center" vertical="center"/>
      <protection locked="0"/>
    </xf>
    <xf numFmtId="49" fontId="24" fillId="37" borderId="17" xfId="0" applyNumberFormat="1" applyFont="1" applyFill="1" applyBorder="1" applyAlignment="1" applyProtection="1">
      <alignment horizontal="center" vertical="center"/>
      <protection locked="0"/>
    </xf>
    <xf numFmtId="49" fontId="24" fillId="37" borderId="16" xfId="0" applyNumberFormat="1" applyFont="1" applyFill="1" applyBorder="1" applyAlignment="1" applyProtection="1">
      <alignment horizontal="justify" vertical="center" wrapText="1"/>
      <protection locked="0"/>
    </xf>
    <xf numFmtId="164" fontId="23" fillId="0" borderId="18" xfId="3" applyNumberFormat="1" applyFont="1" applyFill="1" applyBorder="1" applyAlignment="1" applyProtection="1">
      <alignment horizontal="center" vertical="center"/>
    </xf>
    <xf numFmtId="164" fontId="23" fillId="0" borderId="20" xfId="3" applyNumberFormat="1" applyFont="1" applyFill="1" applyBorder="1" applyAlignment="1" applyProtection="1">
      <alignment horizontal="center" vertical="center"/>
    </xf>
    <xf numFmtId="164" fontId="23" fillId="0" borderId="14" xfId="3" applyNumberFormat="1" applyFont="1" applyFill="1" applyBorder="1" applyAlignment="1" applyProtection="1">
      <alignment horizontal="center" vertical="center"/>
    </xf>
    <xf numFmtId="0" fontId="24" fillId="0" borderId="25" xfId="0" quotePrefix="1" applyFont="1" applyFill="1" applyBorder="1" applyAlignment="1" applyProtection="1">
      <alignment horizontal="center" vertical="center" wrapText="1"/>
    </xf>
    <xf numFmtId="0" fontId="24" fillId="0" borderId="26" xfId="0" quotePrefix="1" applyFont="1" applyFill="1" applyBorder="1" applyAlignment="1" applyProtection="1">
      <alignment horizontal="center" vertical="center" wrapText="1"/>
    </xf>
    <xf numFmtId="0" fontId="24" fillId="0" borderId="27" xfId="0" quotePrefix="1" applyFont="1" applyFill="1" applyBorder="1" applyAlignment="1" applyProtection="1">
      <alignment horizontal="center" vertical="center" wrapText="1"/>
    </xf>
    <xf numFmtId="49" fontId="24" fillId="37" borderId="25" xfId="0" applyNumberFormat="1" applyFont="1" applyFill="1" applyBorder="1" applyAlignment="1" applyProtection="1">
      <alignment horizontal="center" vertical="center" wrapText="1"/>
      <protection locked="0"/>
    </xf>
    <xf numFmtId="49" fontId="24" fillId="37" borderId="26" xfId="0" applyNumberFormat="1" applyFont="1" applyFill="1" applyBorder="1" applyAlignment="1" applyProtection="1">
      <alignment horizontal="center" vertical="center" wrapText="1"/>
      <protection locked="0"/>
    </xf>
    <xf numFmtId="49" fontId="24" fillId="37" borderId="27" xfId="0" applyNumberFormat="1" applyFont="1" applyFill="1" applyBorder="1" applyAlignment="1" applyProtection="1">
      <alignment horizontal="center" vertical="center" wrapText="1"/>
      <protection locked="0"/>
    </xf>
    <xf numFmtId="49" fontId="24" fillId="37" borderId="18" xfId="0" applyNumberFormat="1" applyFont="1" applyFill="1" applyBorder="1" applyAlignment="1" applyProtection="1">
      <alignment horizontal="center" vertical="center" wrapText="1"/>
      <protection locked="0"/>
    </xf>
    <xf numFmtId="49" fontId="24" fillId="37" borderId="16" xfId="0" applyNumberFormat="1" applyFont="1" applyFill="1" applyBorder="1" applyAlignment="1" applyProtection="1">
      <alignment horizontal="center" vertical="center" wrapText="1"/>
      <protection locked="0"/>
    </xf>
    <xf numFmtId="49" fontId="29" fillId="0" borderId="23" xfId="0" applyNumberFormat="1" applyFont="1" applyFill="1" applyBorder="1" applyAlignment="1" applyProtection="1">
      <alignment horizontal="left" vertical="center" wrapText="1"/>
    </xf>
    <xf numFmtId="49" fontId="29" fillId="0" borderId="28" xfId="0" applyNumberFormat="1" applyFont="1" applyFill="1" applyBorder="1" applyAlignment="1" applyProtection="1">
      <alignment horizontal="left" vertical="center" wrapText="1"/>
    </xf>
    <xf numFmtId="49" fontId="24" fillId="2" borderId="19" xfId="0" applyNumberFormat="1" applyFont="1" applyFill="1" applyBorder="1" applyAlignment="1" applyProtection="1">
      <alignment horizontal="left" vertical="center" wrapText="1"/>
    </xf>
    <xf numFmtId="49" fontId="24" fillId="2" borderId="3" xfId="0" applyNumberFormat="1" applyFont="1" applyFill="1" applyBorder="1" applyAlignment="1" applyProtection="1">
      <alignment horizontal="left" vertical="center" wrapText="1"/>
    </xf>
    <xf numFmtId="0" fontId="79" fillId="0" borderId="18" xfId="0" applyFont="1" applyFill="1" applyBorder="1" applyAlignment="1" applyProtection="1">
      <alignment horizontal="center" vertical="top" wrapText="1"/>
    </xf>
    <xf numFmtId="0" fontId="79" fillId="0" borderId="20" xfId="0" applyFont="1" applyFill="1" applyBorder="1" applyAlignment="1" applyProtection="1">
      <alignment horizontal="center" vertical="top" wrapText="1"/>
    </xf>
    <xf numFmtId="0" fontId="79" fillId="0" borderId="14" xfId="0" applyFont="1" applyFill="1" applyBorder="1" applyAlignment="1" applyProtection="1">
      <alignment horizontal="center" vertical="top" wrapText="1"/>
    </xf>
    <xf numFmtId="49" fontId="66" fillId="37" borderId="23" xfId="0" applyNumberFormat="1" applyFont="1" applyFill="1" applyBorder="1" applyAlignment="1" applyProtection="1">
      <alignment horizontal="center" vertical="center" wrapText="1"/>
      <protection locked="0"/>
    </xf>
    <xf numFmtId="49" fontId="66" fillId="37" borderId="17" xfId="0" applyNumberFormat="1" applyFont="1" applyFill="1" applyBorder="1" applyAlignment="1" applyProtection="1">
      <alignment horizontal="center" vertical="center" wrapText="1"/>
      <protection locked="0"/>
    </xf>
    <xf numFmtId="49" fontId="98" fillId="37" borderId="19" xfId="0" applyNumberFormat="1" applyFont="1" applyFill="1" applyBorder="1" applyAlignment="1" applyProtection="1">
      <alignment horizontal="center" vertical="center" wrapText="1"/>
      <protection locked="0"/>
    </xf>
    <xf numFmtId="49" fontId="29" fillId="0" borderId="22" xfId="120" applyNumberFormat="1" applyFont="1" applyBorder="1" applyAlignment="1" applyProtection="1">
      <alignment horizontal="center" vertical="center" wrapText="1"/>
    </xf>
    <xf numFmtId="49" fontId="29" fillId="0" borderId="17" xfId="120" applyNumberFormat="1" applyFont="1" applyBorder="1" applyAlignment="1" applyProtection="1">
      <alignment horizontal="center" vertical="center" wrapText="1"/>
    </xf>
    <xf numFmtId="0" fontId="66" fillId="37" borderId="24" xfId="9" applyFont="1" applyFill="1" applyBorder="1" applyAlignment="1" applyProtection="1">
      <alignment horizontal="center" vertical="center" wrapText="1"/>
      <protection locked="0"/>
    </xf>
    <xf numFmtId="0" fontId="66" fillId="37" borderId="17" xfId="9" applyFont="1" applyFill="1" applyBorder="1" applyAlignment="1" applyProtection="1">
      <alignment horizontal="center" vertical="center" wrapText="1"/>
      <protection locked="0"/>
    </xf>
    <xf numFmtId="49" fontId="29" fillId="0" borderId="21" xfId="120" applyNumberFormat="1" applyFont="1" applyBorder="1" applyAlignment="1" applyProtection="1">
      <alignment horizontal="center" vertical="center" wrapText="1"/>
    </xf>
    <xf numFmtId="0" fontId="66" fillId="37" borderId="23" xfId="9" applyFont="1" applyFill="1" applyBorder="1" applyAlignment="1" applyProtection="1">
      <alignment horizontal="center" vertical="center" wrapText="1"/>
      <protection locked="0"/>
    </xf>
    <xf numFmtId="0" fontId="66" fillId="37" borderId="21" xfId="9" applyFont="1" applyFill="1" applyBorder="1" applyAlignment="1" applyProtection="1">
      <alignment horizontal="center" vertical="center" wrapText="1"/>
      <protection locked="0"/>
    </xf>
    <xf numFmtId="0" fontId="66" fillId="37" borderId="22" xfId="9" applyFont="1" applyFill="1" applyBorder="1" applyAlignment="1" applyProtection="1">
      <alignment horizontal="center" vertical="center" wrapText="1"/>
      <protection locked="0"/>
    </xf>
    <xf numFmtId="0" fontId="74" fillId="35" borderId="18" xfId="5" applyFont="1" applyFill="1" applyBorder="1" applyAlignment="1" applyProtection="1">
      <alignment horizontal="center" vertical="center" wrapText="1"/>
    </xf>
    <xf numFmtId="0" fontId="23" fillId="39" borderId="18" xfId="120" applyFont="1" applyFill="1" applyBorder="1" applyAlignment="1" applyProtection="1">
      <alignment horizontal="left" vertical="center" wrapText="1"/>
    </xf>
    <xf numFmtId="0" fontId="23" fillId="39" borderId="20" xfId="120" applyFont="1" applyFill="1" applyBorder="1" applyAlignment="1" applyProtection="1">
      <alignment horizontal="left" vertical="center" wrapText="1"/>
    </xf>
    <xf numFmtId="0" fontId="23" fillId="39" borderId="14" xfId="120" applyFont="1" applyFill="1" applyBorder="1" applyAlignment="1" applyProtection="1">
      <alignment horizontal="left" vertical="center" wrapText="1"/>
    </xf>
    <xf numFmtId="0" fontId="66" fillId="37" borderId="24" xfId="120" applyFont="1" applyFill="1" applyBorder="1" applyAlignment="1" applyProtection="1">
      <alignment horizontal="center" vertical="center" wrapText="1"/>
      <protection locked="0"/>
    </xf>
    <xf numFmtId="0" fontId="66" fillId="37" borderId="17" xfId="120" applyFont="1" applyFill="1" applyBorder="1" applyAlignment="1" applyProtection="1">
      <alignment horizontal="center" vertical="center" wrapText="1"/>
      <protection locked="0"/>
    </xf>
    <xf numFmtId="49" fontId="29" fillId="0" borderId="16" xfId="118" applyNumberFormat="1" applyFont="1" applyBorder="1" applyAlignment="1" applyProtection="1">
      <alignment horizontal="center" vertical="center" wrapText="1"/>
    </xf>
    <xf numFmtId="0" fontId="66" fillId="37" borderId="16" xfId="9" applyFont="1" applyFill="1" applyBorder="1" applyAlignment="1" applyProtection="1">
      <alignment horizontal="center" vertical="center" wrapText="1"/>
      <protection locked="0"/>
    </xf>
    <xf numFmtId="0" fontId="66" fillId="37" borderId="18" xfId="9" applyFont="1" applyFill="1" applyBorder="1" applyAlignment="1" applyProtection="1">
      <alignment horizontal="center" vertical="center" wrapText="1"/>
      <protection locked="0"/>
    </xf>
    <xf numFmtId="0" fontId="29" fillId="0" borderId="23" xfId="9" applyFont="1" applyBorder="1" applyAlignment="1" applyProtection="1">
      <alignment horizontal="center" vertical="center"/>
    </xf>
    <xf numFmtId="0" fontId="29" fillId="0" borderId="28" xfId="9" applyFont="1" applyBorder="1" applyAlignment="1" applyProtection="1">
      <alignment horizontal="center" vertical="center"/>
    </xf>
    <xf numFmtId="0" fontId="29" fillId="0" borderId="25" xfId="9" applyFont="1" applyBorder="1" applyAlignment="1" applyProtection="1">
      <alignment horizontal="center" vertical="center"/>
    </xf>
    <xf numFmtId="49" fontId="29" fillId="0" borderId="30" xfId="120" applyNumberFormat="1" applyFont="1" applyBorder="1" applyAlignment="1" applyProtection="1">
      <alignment horizontal="center" vertical="center" wrapText="1"/>
    </xf>
    <xf numFmtId="0" fontId="66" fillId="37" borderId="16" xfId="9" applyFont="1" applyFill="1" applyBorder="1" applyAlignment="1" applyProtection="1">
      <alignment horizontal="center" vertical="center"/>
      <protection locked="0"/>
    </xf>
    <xf numFmtId="49" fontId="29" fillId="0" borderId="23" xfId="118" applyNumberFormat="1" applyFont="1" applyBorder="1" applyAlignment="1" applyProtection="1">
      <alignment horizontal="center" vertical="center" wrapText="1"/>
    </xf>
    <xf numFmtId="49" fontId="29" fillId="0" borderId="24" xfId="118" applyNumberFormat="1" applyFont="1" applyBorder="1" applyAlignment="1" applyProtection="1">
      <alignment horizontal="center" vertical="center" wrapText="1"/>
    </xf>
    <xf numFmtId="49" fontId="29" fillId="0" borderId="19" xfId="118" applyNumberFormat="1" applyFont="1" applyBorder="1" applyAlignment="1" applyProtection="1">
      <alignment horizontal="center" vertical="center" wrapText="1"/>
    </xf>
    <xf numFmtId="49" fontId="29" fillId="0" borderId="21" xfId="118" applyNumberFormat="1" applyFont="1" applyBorder="1" applyAlignment="1" applyProtection="1">
      <alignment horizontal="center" vertical="center" wrapText="1"/>
    </xf>
    <xf numFmtId="49" fontId="29" fillId="0" borderId="22" xfId="118" applyNumberFormat="1" applyFont="1" applyBorder="1" applyAlignment="1" applyProtection="1">
      <alignment horizontal="center" vertical="center" wrapText="1"/>
    </xf>
    <xf numFmtId="49" fontId="29" fillId="0" borderId="17" xfId="118" applyNumberFormat="1" applyFont="1" applyBorder="1" applyAlignment="1" applyProtection="1">
      <alignment horizontal="center" vertical="center" wrapText="1"/>
    </xf>
    <xf numFmtId="0" fontId="29" fillId="0" borderId="18" xfId="9" applyFont="1" applyBorder="1" applyAlignment="1" applyProtection="1">
      <alignment horizontal="center" vertical="center"/>
    </xf>
    <xf numFmtId="0" fontId="29" fillId="0" borderId="20" xfId="9" applyFont="1" applyBorder="1" applyAlignment="1" applyProtection="1">
      <alignment horizontal="center" vertical="center"/>
    </xf>
    <xf numFmtId="0" fontId="29" fillId="0" borderId="14" xfId="9" applyFont="1" applyBorder="1" applyAlignment="1" applyProtection="1">
      <alignment horizontal="center" vertical="center"/>
    </xf>
    <xf numFmtId="0" fontId="66" fillId="37" borderId="23" xfId="120" applyFont="1" applyFill="1" applyBorder="1" applyAlignment="1" applyProtection="1">
      <alignment horizontal="center" vertical="center" wrapText="1"/>
      <protection locked="0"/>
    </xf>
    <xf numFmtId="0" fontId="66" fillId="37" borderId="22" xfId="120" applyFont="1" applyFill="1" applyBorder="1" applyAlignment="1" applyProtection="1">
      <alignment horizontal="center" vertical="center" wrapText="1"/>
      <protection locked="0"/>
    </xf>
    <xf numFmtId="0" fontId="66" fillId="37" borderId="23" xfId="106" applyNumberFormat="1" applyFont="1" applyFill="1" applyBorder="1" applyAlignment="1" applyProtection="1">
      <alignment horizontal="center" vertical="center" wrapText="1"/>
      <protection locked="0"/>
    </xf>
    <xf numFmtId="0" fontId="66" fillId="37" borderId="17" xfId="106" applyNumberFormat="1" applyFont="1" applyFill="1" applyBorder="1" applyAlignment="1" applyProtection="1">
      <alignment horizontal="center" vertical="center" wrapText="1"/>
      <protection locked="0"/>
    </xf>
    <xf numFmtId="0" fontId="66" fillId="37" borderId="23" xfId="7" applyFont="1" applyFill="1" applyBorder="1" applyAlignment="1" applyProtection="1">
      <alignment horizontal="center" vertical="center" wrapText="1"/>
      <protection locked="0"/>
    </xf>
    <xf numFmtId="0" fontId="66" fillId="37" borderId="22" xfId="7" applyFont="1" applyFill="1" applyBorder="1" applyAlignment="1" applyProtection="1">
      <alignment horizontal="center" vertical="center" wrapText="1"/>
      <protection locked="0"/>
    </xf>
    <xf numFmtId="0" fontId="66" fillId="37" borderId="17" xfId="7" applyFont="1" applyFill="1" applyBorder="1" applyAlignment="1" applyProtection="1">
      <alignment horizontal="center" vertical="center" wrapText="1"/>
      <protection locked="0"/>
    </xf>
    <xf numFmtId="49" fontId="29" fillId="0" borderId="21" xfId="7" applyNumberFormat="1" applyFont="1" applyBorder="1" applyAlignment="1" applyProtection="1">
      <alignment horizontal="center" vertical="center" wrapText="1"/>
    </xf>
    <xf numFmtId="49" fontId="29" fillId="0" borderId="22" xfId="7" applyNumberFormat="1" applyFont="1" applyBorder="1" applyAlignment="1" applyProtection="1">
      <alignment horizontal="center" vertical="center" wrapText="1"/>
    </xf>
    <xf numFmtId="49" fontId="29" fillId="0" borderId="17" xfId="7" applyNumberFormat="1" applyFont="1" applyBorder="1" applyAlignment="1" applyProtection="1">
      <alignment horizontal="center" vertical="center" wrapText="1"/>
    </xf>
    <xf numFmtId="0" fontId="66" fillId="37" borderId="23" xfId="132" applyFont="1" applyFill="1" applyBorder="1" applyAlignment="1" applyProtection="1">
      <alignment horizontal="center" vertical="center" wrapText="1"/>
      <protection locked="0"/>
    </xf>
    <xf numFmtId="0" fontId="66" fillId="37" borderId="22" xfId="132" applyFont="1" applyFill="1" applyBorder="1" applyAlignment="1" applyProtection="1">
      <alignment horizontal="center" vertical="center" wrapText="1"/>
      <protection locked="0"/>
    </xf>
    <xf numFmtId="0" fontId="66" fillId="37" borderId="17" xfId="132" applyFont="1" applyFill="1" applyBorder="1" applyAlignment="1" applyProtection="1">
      <alignment horizontal="center" vertical="center" wrapText="1"/>
      <protection locked="0"/>
    </xf>
    <xf numFmtId="49" fontId="29" fillId="2" borderId="18" xfId="7" applyNumberFormat="1" applyFont="1" applyFill="1" applyBorder="1" applyAlignment="1" applyProtection="1">
      <alignment horizontal="center" vertical="center" wrapText="1"/>
    </xf>
    <xf numFmtId="49" fontId="29" fillId="2" borderId="20" xfId="7" applyNumberFormat="1" applyFont="1" applyFill="1" applyBorder="1" applyAlignment="1" applyProtection="1">
      <alignment horizontal="center" vertical="center" wrapText="1"/>
    </xf>
    <xf numFmtId="49" fontId="29" fillId="2" borderId="14" xfId="7" applyNumberFormat="1" applyFont="1" applyFill="1" applyBorder="1" applyAlignment="1" applyProtection="1">
      <alignment horizontal="center" vertical="center" wrapText="1"/>
    </xf>
    <xf numFmtId="49" fontId="29" fillId="0" borderId="21" xfId="117" applyNumberFormat="1" applyFont="1" applyBorder="1" applyAlignment="1" applyProtection="1">
      <alignment horizontal="center" vertical="center" wrapText="1"/>
    </xf>
    <xf numFmtId="49" fontId="29" fillId="0" borderId="22" xfId="117" applyNumberFormat="1" applyFont="1" applyBorder="1" applyAlignment="1" applyProtection="1">
      <alignment horizontal="center" vertical="center" wrapText="1"/>
    </xf>
    <xf numFmtId="0" fontId="66" fillId="37" borderId="23" xfId="117" applyFont="1" applyFill="1" applyBorder="1" applyAlignment="1" applyProtection="1">
      <alignment horizontal="center" vertical="center" wrapText="1"/>
      <protection locked="0"/>
    </xf>
    <xf numFmtId="0" fontId="66" fillId="37" borderId="24" xfId="117" applyFont="1" applyFill="1" applyBorder="1" applyAlignment="1" applyProtection="1">
      <alignment horizontal="center" vertical="center" wrapText="1"/>
      <protection locked="0"/>
    </xf>
    <xf numFmtId="0" fontId="66" fillId="37" borderId="22" xfId="117" applyFont="1" applyFill="1" applyBorder="1" applyAlignment="1" applyProtection="1">
      <alignment horizontal="center" vertical="center" wrapText="1"/>
      <protection locked="0"/>
    </xf>
    <xf numFmtId="49" fontId="29" fillId="0" borderId="29" xfId="117" applyNumberFormat="1" applyFont="1" applyBorder="1" applyAlignment="1" applyProtection="1">
      <alignment horizontal="center" vertical="center" wrapText="1"/>
    </xf>
    <xf numFmtId="0" fontId="66" fillId="37" borderId="21" xfId="117" applyFont="1" applyFill="1" applyBorder="1" applyAlignment="1" applyProtection="1">
      <alignment horizontal="center" vertical="center" wrapText="1"/>
      <protection locked="0"/>
    </xf>
    <xf numFmtId="0" fontId="66" fillId="37" borderId="29" xfId="117" applyFont="1" applyFill="1" applyBorder="1" applyAlignment="1" applyProtection="1">
      <alignment horizontal="center" vertical="center" wrapText="1"/>
      <protection locked="0"/>
    </xf>
    <xf numFmtId="0" fontId="23" fillId="39" borderId="18" xfId="7" applyFont="1" applyFill="1" applyBorder="1" applyAlignment="1" applyProtection="1">
      <alignment horizontal="left" vertical="center" wrapText="1"/>
    </xf>
    <xf numFmtId="0" fontId="23" fillId="39" borderId="20" xfId="7" applyFont="1" applyFill="1" applyBorder="1" applyAlignment="1" applyProtection="1">
      <alignment horizontal="left" vertical="center" wrapText="1"/>
    </xf>
    <xf numFmtId="0" fontId="23" fillId="39" borderId="14" xfId="7" applyFont="1" applyFill="1" applyBorder="1" applyAlignment="1" applyProtection="1">
      <alignment horizontal="left" vertical="center" wrapText="1"/>
    </xf>
    <xf numFmtId="49" fontId="29" fillId="0" borderId="17" xfId="117" applyNumberFormat="1" applyFont="1" applyBorder="1" applyAlignment="1" applyProtection="1">
      <alignment horizontal="center" vertical="center" wrapText="1"/>
    </xf>
    <xf numFmtId="49" fontId="29" fillId="0" borderId="30" xfId="117" applyNumberFormat="1" applyFont="1" applyBorder="1" applyAlignment="1" applyProtection="1">
      <alignment horizontal="center" vertical="center" wrapText="1"/>
    </xf>
    <xf numFmtId="0" fontId="66" fillId="37" borderId="30" xfId="117" applyFont="1" applyFill="1" applyBorder="1" applyAlignment="1" applyProtection="1">
      <alignment horizontal="center" vertical="center" wrapText="1"/>
      <protection locked="0"/>
    </xf>
    <xf numFmtId="0" fontId="66" fillId="37" borderId="17" xfId="117" applyFont="1" applyFill="1" applyBorder="1" applyAlignment="1" applyProtection="1">
      <alignment horizontal="center" vertical="center" wrapText="1"/>
      <protection locked="0"/>
    </xf>
    <xf numFmtId="0" fontId="66" fillId="37" borderId="24" xfId="7" applyFont="1" applyFill="1" applyBorder="1" applyAlignment="1" applyProtection="1">
      <alignment horizontal="center" vertical="center" wrapText="1"/>
      <protection locked="0"/>
    </xf>
    <xf numFmtId="0" fontId="66" fillId="37" borderId="21" xfId="7" applyFont="1" applyFill="1" applyBorder="1" applyAlignment="1" applyProtection="1">
      <alignment horizontal="center" vertical="center" wrapText="1"/>
      <protection locked="0"/>
    </xf>
    <xf numFmtId="0" fontId="66" fillId="37" borderId="21" xfId="9" applyFont="1" applyFill="1" applyBorder="1" applyAlignment="1" applyProtection="1">
      <alignment horizontal="center" vertical="center"/>
      <protection locked="0"/>
    </xf>
    <xf numFmtId="0" fontId="66" fillId="37" borderId="22" xfId="9" applyFont="1" applyFill="1" applyBorder="1" applyAlignment="1" applyProtection="1">
      <alignment horizontal="center" vertical="center"/>
      <protection locked="0"/>
    </xf>
    <xf numFmtId="0" fontId="66" fillId="37" borderId="17" xfId="9" applyFont="1" applyFill="1" applyBorder="1" applyAlignment="1" applyProtection="1">
      <alignment horizontal="center" vertical="center"/>
      <protection locked="0"/>
    </xf>
    <xf numFmtId="49" fontId="29" fillId="2" borderId="28" xfId="7" applyNumberFormat="1" applyFont="1" applyFill="1" applyBorder="1" applyAlignment="1" applyProtection="1">
      <alignment horizontal="center" vertical="center" wrapText="1"/>
    </xf>
    <xf numFmtId="49" fontId="29" fillId="2" borderId="25" xfId="7" applyNumberFormat="1" applyFont="1" applyFill="1" applyBorder="1" applyAlignment="1" applyProtection="1">
      <alignment horizontal="center" vertical="center" wrapText="1"/>
    </xf>
    <xf numFmtId="49" fontId="29" fillId="0" borderId="21" xfId="113" applyNumberFormat="1" applyFont="1" applyBorder="1" applyAlignment="1" applyProtection="1">
      <alignment horizontal="center" vertical="center" wrapText="1"/>
    </xf>
    <xf numFmtId="49" fontId="29" fillId="0" borderId="22" xfId="113" applyNumberFormat="1" applyFont="1" applyBorder="1" applyAlignment="1" applyProtection="1">
      <alignment horizontal="center" vertical="center" wrapText="1"/>
    </xf>
    <xf numFmtId="49" fontId="29" fillId="0" borderId="17" xfId="113" applyNumberFormat="1" applyFont="1" applyBorder="1" applyAlignment="1" applyProtection="1">
      <alignment horizontal="center" vertical="center" wrapText="1"/>
    </xf>
    <xf numFmtId="49" fontId="29" fillId="0" borderId="22" xfId="9" applyNumberFormat="1" applyFont="1" applyBorder="1" applyAlignment="1" applyProtection="1">
      <alignment horizontal="center" vertical="center" wrapText="1"/>
    </xf>
    <xf numFmtId="49" fontId="29" fillId="0" borderId="21" xfId="9" applyNumberFormat="1" applyFont="1" applyBorder="1" applyAlignment="1" applyProtection="1">
      <alignment horizontal="center" vertical="center" wrapText="1"/>
    </xf>
    <xf numFmtId="49" fontId="29" fillId="0" borderId="17" xfId="9" applyNumberFormat="1" applyFont="1" applyBorder="1" applyAlignment="1" applyProtection="1">
      <alignment horizontal="center" vertical="center" wrapText="1"/>
    </xf>
    <xf numFmtId="49" fontId="29" fillId="0" borderId="22" xfId="119" applyNumberFormat="1" applyFont="1" applyBorder="1" applyAlignment="1" applyProtection="1">
      <alignment horizontal="center" vertical="center" wrapText="1"/>
    </xf>
    <xf numFmtId="49" fontId="29" fillId="0" borderId="17" xfId="119" applyNumberFormat="1" applyFont="1" applyBorder="1" applyAlignment="1" applyProtection="1">
      <alignment horizontal="center" vertical="center" wrapText="1"/>
    </xf>
    <xf numFmtId="0" fontId="66" fillId="37" borderId="21" xfId="115" applyFont="1" applyFill="1" applyBorder="1" applyAlignment="1" applyProtection="1">
      <alignment horizontal="center" vertical="center"/>
      <protection locked="0"/>
    </xf>
    <xf numFmtId="0" fontId="66" fillId="37" borderId="22" xfId="115" applyFont="1" applyFill="1" applyBorder="1" applyAlignment="1" applyProtection="1">
      <alignment horizontal="center" vertical="center"/>
      <protection locked="0"/>
    </xf>
    <xf numFmtId="0" fontId="66" fillId="37" borderId="17" xfId="115" applyFont="1" applyFill="1" applyBorder="1" applyAlignment="1" applyProtection="1">
      <alignment horizontal="center" vertical="center"/>
      <protection locked="0"/>
    </xf>
    <xf numFmtId="0" fontId="66" fillId="37" borderId="21" xfId="119" applyFont="1" applyFill="1" applyBorder="1" applyAlignment="1" applyProtection="1">
      <alignment horizontal="center" vertical="center" wrapText="1"/>
      <protection locked="0"/>
    </xf>
    <xf numFmtId="0" fontId="66" fillId="37" borderId="22" xfId="119" applyFont="1" applyFill="1" applyBorder="1" applyAlignment="1" applyProtection="1">
      <alignment horizontal="center" vertical="center" wrapText="1"/>
      <protection locked="0"/>
    </xf>
    <xf numFmtId="0" fontId="66" fillId="37" borderId="17" xfId="119" applyFont="1" applyFill="1" applyBorder="1" applyAlignment="1" applyProtection="1">
      <alignment horizontal="center" vertical="center" wrapText="1"/>
      <protection locked="0"/>
    </xf>
    <xf numFmtId="0" fontId="66" fillId="37" borderId="23" xfId="115" applyFont="1" applyFill="1" applyBorder="1" applyAlignment="1" applyProtection="1">
      <alignment horizontal="center" vertical="center"/>
      <protection locked="0"/>
    </xf>
    <xf numFmtId="0" fontId="66" fillId="37" borderId="24" xfId="115" applyFont="1" applyFill="1" applyBorder="1" applyAlignment="1" applyProtection="1">
      <alignment horizontal="center" vertical="center"/>
      <protection locked="0"/>
    </xf>
    <xf numFmtId="49" fontId="29" fillId="0" borderId="21" xfId="119" applyNumberFormat="1" applyFont="1" applyBorder="1" applyAlignment="1" applyProtection="1">
      <alignment horizontal="center" vertical="center" wrapText="1"/>
    </xf>
    <xf numFmtId="0" fontId="29" fillId="2" borderId="18" xfId="90" applyFont="1" applyFill="1" applyBorder="1" applyAlignment="1" applyProtection="1">
      <alignment horizontal="left" vertical="center"/>
    </xf>
    <xf numFmtId="0" fontId="29" fillId="2" borderId="20" xfId="90" applyFont="1" applyFill="1" applyBorder="1" applyAlignment="1" applyProtection="1">
      <alignment horizontal="left" vertical="center"/>
    </xf>
    <xf numFmtId="0" fontId="29" fillId="2" borderId="14" xfId="90" applyFont="1" applyFill="1" applyBorder="1" applyAlignment="1" applyProtection="1">
      <alignment horizontal="left" vertical="center"/>
    </xf>
    <xf numFmtId="49" fontId="29" fillId="0" borderId="21" xfId="89" applyNumberFormat="1" applyFont="1" applyBorder="1" applyAlignment="1" applyProtection="1">
      <alignment horizontal="center" vertical="center" wrapText="1"/>
    </xf>
    <xf numFmtId="49" fontId="29" fillId="0" borderId="22" xfId="89" applyNumberFormat="1" applyFont="1" applyBorder="1" applyAlignment="1" applyProtection="1">
      <alignment horizontal="center" vertical="center" wrapText="1"/>
    </xf>
    <xf numFmtId="0" fontId="66" fillId="37" borderId="21" xfId="90" applyFont="1" applyFill="1" applyBorder="1" applyAlignment="1" applyProtection="1">
      <alignment horizontal="center" vertical="center" wrapText="1"/>
      <protection locked="0"/>
    </xf>
    <xf numFmtId="0" fontId="66" fillId="37" borderId="22" xfId="90" applyFont="1" applyFill="1" applyBorder="1" applyAlignment="1" applyProtection="1">
      <alignment horizontal="center" vertical="center" wrapText="1"/>
      <protection locked="0"/>
    </xf>
    <xf numFmtId="0" fontId="66" fillId="37" borderId="23" xfId="119" applyFont="1" applyFill="1" applyBorder="1" applyAlignment="1" applyProtection="1">
      <alignment horizontal="center" vertical="center" wrapText="1"/>
      <protection locked="0"/>
    </xf>
    <xf numFmtId="0" fontId="66" fillId="37" borderId="21" xfId="88" applyFont="1" applyFill="1" applyBorder="1" applyAlignment="1" applyProtection="1">
      <alignment horizontal="center" vertical="center" wrapText="1"/>
      <protection locked="0"/>
    </xf>
    <xf numFmtId="0" fontId="66" fillId="37" borderId="22" xfId="88" applyFont="1" applyFill="1" applyBorder="1" applyAlignment="1" applyProtection="1">
      <alignment horizontal="center" vertical="center" wrapText="1"/>
      <protection locked="0"/>
    </xf>
    <xf numFmtId="0" fontId="66" fillId="37" borderId="17" xfId="88" applyFont="1" applyFill="1" applyBorder="1" applyAlignment="1" applyProtection="1">
      <alignment horizontal="center" vertical="center" wrapText="1"/>
      <protection locked="0"/>
    </xf>
    <xf numFmtId="49" fontId="66" fillId="37" borderId="21" xfId="96" applyNumberFormat="1" applyFont="1" applyFill="1" applyBorder="1" applyAlignment="1" applyProtection="1">
      <alignment horizontal="center" vertical="center" wrapText="1"/>
      <protection locked="0"/>
    </xf>
    <xf numFmtId="49" fontId="66" fillId="37" borderId="22" xfId="96" applyNumberFormat="1" applyFont="1" applyFill="1" applyBorder="1" applyAlignment="1" applyProtection="1">
      <alignment horizontal="center" vertical="center" wrapText="1"/>
      <protection locked="0"/>
    </xf>
    <xf numFmtId="4" fontId="66" fillId="37" borderId="23" xfId="112" applyNumberFormat="1" applyFont="1" applyFill="1" applyBorder="1" applyAlignment="1" applyProtection="1">
      <alignment horizontal="center" vertical="center" wrapText="1"/>
      <protection locked="0"/>
    </xf>
    <xf numFmtId="4" fontId="66" fillId="37" borderId="24" xfId="112" applyNumberFormat="1" applyFont="1" applyFill="1" applyBorder="1" applyAlignment="1" applyProtection="1">
      <alignment horizontal="center" vertical="center" wrapText="1"/>
      <protection locked="0"/>
    </xf>
    <xf numFmtId="4" fontId="66" fillId="37" borderId="22" xfId="112" applyNumberFormat="1" applyFont="1" applyFill="1" applyBorder="1" applyAlignment="1" applyProtection="1">
      <alignment horizontal="center" vertical="center" wrapText="1"/>
      <protection locked="0"/>
    </xf>
    <xf numFmtId="4" fontId="66" fillId="37" borderId="21" xfId="112" applyNumberFormat="1" applyFont="1" applyFill="1" applyBorder="1" applyAlignment="1" applyProtection="1">
      <alignment horizontal="center" vertical="center" wrapText="1"/>
      <protection locked="0"/>
    </xf>
    <xf numFmtId="4" fontId="29" fillId="0" borderId="18" xfId="112" applyNumberFormat="1" applyFont="1" applyFill="1" applyBorder="1" applyAlignment="1" applyProtection="1">
      <alignment horizontal="left" vertical="center"/>
    </xf>
    <xf numFmtId="4" fontId="29" fillId="0" borderId="20" xfId="112" applyNumberFormat="1" applyFont="1" applyFill="1" applyBorder="1" applyAlignment="1" applyProtection="1">
      <alignment horizontal="left" vertical="center"/>
    </xf>
    <xf numFmtId="4" fontId="29" fillId="0" borderId="14" xfId="112" applyNumberFormat="1" applyFont="1" applyFill="1" applyBorder="1" applyAlignment="1" applyProtection="1">
      <alignment horizontal="left" vertical="center"/>
    </xf>
    <xf numFmtId="0" fontId="66" fillId="37" borderId="23" xfId="88" applyFont="1" applyFill="1" applyBorder="1" applyAlignment="1" applyProtection="1">
      <alignment horizontal="center" vertical="center" wrapText="1"/>
      <protection locked="0"/>
    </xf>
    <xf numFmtId="0" fontId="66" fillId="37" borderId="24" xfId="88" applyFont="1" applyFill="1" applyBorder="1" applyAlignment="1" applyProtection="1">
      <alignment horizontal="center" vertical="center" wrapText="1"/>
      <protection locked="0"/>
    </xf>
    <xf numFmtId="0" fontId="66" fillId="37" borderId="16" xfId="88" applyFont="1" applyFill="1" applyBorder="1" applyAlignment="1" applyProtection="1">
      <alignment horizontal="center" vertical="center" wrapText="1"/>
      <protection locked="0"/>
    </xf>
    <xf numFmtId="49" fontId="23" fillId="2" borderId="18" xfId="7" applyNumberFormat="1" applyFont="1" applyFill="1" applyBorder="1" applyAlignment="1" applyProtection="1">
      <alignment horizontal="center" vertical="center" wrapText="1"/>
    </xf>
    <xf numFmtId="49" fontId="23" fillId="2" borderId="20" xfId="7" applyNumberFormat="1" applyFont="1" applyFill="1" applyBorder="1" applyAlignment="1" applyProtection="1">
      <alignment horizontal="center" vertical="center" wrapText="1"/>
    </xf>
    <xf numFmtId="49" fontId="23" fillId="2" borderId="14" xfId="7" applyNumberFormat="1" applyFont="1" applyFill="1" applyBorder="1" applyAlignment="1" applyProtection="1">
      <alignment horizontal="center" vertical="center" wrapText="1"/>
    </xf>
    <xf numFmtId="0" fontId="23" fillId="2" borderId="18"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14" xfId="0" applyFont="1" applyFill="1" applyBorder="1" applyAlignment="1" applyProtection="1">
      <alignment horizontal="center" vertical="center" wrapText="1"/>
    </xf>
    <xf numFmtId="7" fontId="65" fillId="2" borderId="23" xfId="0" applyNumberFormat="1" applyFont="1" applyFill="1" applyBorder="1" applyAlignment="1" applyProtection="1">
      <alignment horizontal="right" vertical="center" wrapText="1"/>
    </xf>
    <xf numFmtId="7" fontId="65" fillId="2" borderId="28" xfId="0" applyNumberFormat="1" applyFont="1" applyFill="1" applyBorder="1" applyAlignment="1" applyProtection="1">
      <alignment horizontal="right" vertical="center" wrapText="1"/>
    </xf>
    <xf numFmtId="7" fontId="65" fillId="2" borderId="25" xfId="0" applyNumberFormat="1" applyFont="1" applyFill="1" applyBorder="1" applyAlignment="1" applyProtection="1">
      <alignment horizontal="right" vertical="center" wrapText="1"/>
    </xf>
    <xf numFmtId="49" fontId="29" fillId="0" borderId="21" xfId="9" applyNumberFormat="1" applyFont="1" applyBorder="1" applyAlignment="1" applyProtection="1">
      <alignment horizontal="center" vertical="center"/>
    </xf>
    <xf numFmtId="49" fontId="29" fillId="0" borderId="22" xfId="9" applyNumberFormat="1" applyFont="1" applyBorder="1" applyAlignment="1" applyProtection="1">
      <alignment horizontal="center" vertical="center"/>
    </xf>
    <xf numFmtId="49" fontId="29" fillId="0" borderId="17" xfId="9" applyNumberFormat="1" applyFont="1" applyBorder="1" applyAlignment="1" applyProtection="1">
      <alignment horizontal="center" vertical="center"/>
    </xf>
    <xf numFmtId="166" fontId="65" fillId="2" borderId="18" xfId="0" applyNumberFormat="1" applyFont="1" applyFill="1" applyBorder="1" applyAlignment="1">
      <alignment horizontal="right" vertical="center" wrapText="1"/>
    </xf>
    <xf numFmtId="166" fontId="65" fillId="2" borderId="20" xfId="0" applyNumberFormat="1" applyFont="1" applyFill="1" applyBorder="1" applyAlignment="1">
      <alignment horizontal="right" vertical="center" wrapText="1"/>
    </xf>
    <xf numFmtId="166" fontId="65" fillId="2" borderId="14" xfId="0" applyNumberFormat="1" applyFont="1" applyFill="1" applyBorder="1" applyAlignment="1">
      <alignment horizontal="right" vertical="center" wrapText="1"/>
    </xf>
    <xf numFmtId="0" fontId="74" fillId="35" borderId="18" xfId="5" applyFont="1" applyFill="1" applyBorder="1" applyAlignment="1">
      <alignment horizontal="center" vertical="center"/>
    </xf>
    <xf numFmtId="0" fontId="74" fillId="35" borderId="4" xfId="5" applyFont="1" applyFill="1" applyBorder="1" applyAlignment="1">
      <alignment horizontal="center" vertical="center"/>
    </xf>
    <xf numFmtId="0" fontId="74" fillId="35" borderId="14" xfId="5" applyFont="1" applyFill="1" applyBorder="1" applyAlignment="1">
      <alignment horizontal="center" vertical="center"/>
    </xf>
    <xf numFmtId="166" fontId="92" fillId="0" borderId="18" xfId="0" applyNumberFormat="1" applyFont="1" applyBorder="1" applyAlignment="1">
      <alignment horizontal="right"/>
    </xf>
    <xf numFmtId="166" fontId="92" fillId="0" borderId="20" xfId="0" applyNumberFormat="1" applyFont="1" applyBorder="1" applyAlignment="1">
      <alignment horizontal="right"/>
    </xf>
    <xf numFmtId="166" fontId="92" fillId="0" borderId="14" xfId="0" applyNumberFormat="1" applyFont="1" applyBorder="1" applyAlignment="1">
      <alignment horizontal="right"/>
    </xf>
    <xf numFmtId="0" fontId="78" fillId="2" borderId="18" xfId="0" applyFont="1" applyFill="1" applyBorder="1" applyAlignment="1">
      <alignment horizontal="center" vertical="center" wrapText="1"/>
    </xf>
    <xf numFmtId="0" fontId="78" fillId="2" borderId="20" xfId="0" applyFont="1" applyFill="1" applyBorder="1" applyAlignment="1">
      <alignment horizontal="center" vertical="center" wrapText="1"/>
    </xf>
    <xf numFmtId="0" fontId="78" fillId="2" borderId="14" xfId="0" applyFont="1" applyFill="1" applyBorder="1" applyAlignment="1">
      <alignment horizontal="center" vertical="center" wrapText="1"/>
    </xf>
  </cellXfs>
  <cellStyles count="175">
    <cellStyle name="20% - Accent1 2" xfId="10"/>
    <cellStyle name="20% - Accent1 2 2" xfId="11"/>
    <cellStyle name="20% - Accent1 2 2 2" xfId="144"/>
    <cellStyle name="20% - Accent1 2 3" xfId="143"/>
    <cellStyle name="20% - Accent2 2" xfId="12"/>
    <cellStyle name="20% - Accent2 2 2" xfId="13"/>
    <cellStyle name="20% - Accent2 2 2 2" xfId="146"/>
    <cellStyle name="20% - Accent2 2 3" xfId="145"/>
    <cellStyle name="20% - Accent3 2" xfId="14"/>
    <cellStyle name="20% - Accent3 2 2" xfId="15"/>
    <cellStyle name="20% - Accent3 2 2 2" xfId="148"/>
    <cellStyle name="20% - Accent3 2 3" xfId="147"/>
    <cellStyle name="20% - Accent4 2" xfId="16"/>
    <cellStyle name="20% - Accent4 2 2" xfId="17"/>
    <cellStyle name="20% - Accent4 2 2 2" xfId="150"/>
    <cellStyle name="20% - Accent4 2 3" xfId="149"/>
    <cellStyle name="20% - Accent5 2" xfId="18"/>
    <cellStyle name="20% - Accent5 2 2" xfId="19"/>
    <cellStyle name="20% - Accent5 2 2 2" xfId="152"/>
    <cellStyle name="20% - Accent5 2 3" xfId="151"/>
    <cellStyle name="20% - Accent6 2" xfId="20"/>
    <cellStyle name="20% - Accent6 2 2" xfId="21"/>
    <cellStyle name="20% - Accent6 2 2 2" xfId="154"/>
    <cellStyle name="20% - Accent6 2 3" xfId="153"/>
    <cellStyle name="40% - Accent1 2" xfId="22"/>
    <cellStyle name="40% - Accent1 2 2" xfId="23"/>
    <cellStyle name="40% - Accent1 2 2 2" xfId="156"/>
    <cellStyle name="40% - Accent1 2 3" xfId="155"/>
    <cellStyle name="40% - Accent2 2" xfId="24"/>
    <cellStyle name="40% - Accent2 2 2" xfId="25"/>
    <cellStyle name="40% - Accent2 2 2 2" xfId="158"/>
    <cellStyle name="40% - Accent2 2 3" xfId="157"/>
    <cellStyle name="40% - Accent3 2" xfId="26"/>
    <cellStyle name="40% - Accent3 2 2" xfId="27"/>
    <cellStyle name="40% - Accent3 2 2 2" xfId="160"/>
    <cellStyle name="40% - Accent3 2 3" xfId="159"/>
    <cellStyle name="40% - Accent4 2" xfId="28"/>
    <cellStyle name="40% - Accent4 2 2" xfId="29"/>
    <cellStyle name="40% - Accent4 2 2 2" xfId="162"/>
    <cellStyle name="40% - Accent4 2 3" xfId="161"/>
    <cellStyle name="40% - Accent5 2" xfId="30"/>
    <cellStyle name="40% - Accent5 2 2" xfId="31"/>
    <cellStyle name="40% - Accent5 2 2 2" xfId="164"/>
    <cellStyle name="40% - Accent5 2 3" xfId="163"/>
    <cellStyle name="40% - Accent6 2" xfId="32"/>
    <cellStyle name="40% - Accent6 2 2" xfId="33"/>
    <cellStyle name="40% - Accent6 2 2 2" xfId="166"/>
    <cellStyle name="40% - Accent6 2 3" xfId="165"/>
    <cellStyle name="60% - Accent1 2" xfId="34"/>
    <cellStyle name="60% - Accent1 2 2" xfId="35"/>
    <cellStyle name="60% - Accent2 2" xfId="36"/>
    <cellStyle name="60% - Accent2 2 2" xfId="37"/>
    <cellStyle name="60% - Accent3 2" xfId="38"/>
    <cellStyle name="60% - Accent3 2 2" xfId="39"/>
    <cellStyle name="60% - Accent4 2" xfId="40"/>
    <cellStyle name="60% - Accent4 2 2" xfId="41"/>
    <cellStyle name="60% - Accent5 2" xfId="42"/>
    <cellStyle name="60% - Accent5 2 2" xfId="43"/>
    <cellStyle name="60% - Accent6 2" xfId="44"/>
    <cellStyle name="60% - Accent6 2 2" xfId="45"/>
    <cellStyle name="A4 Small 210 x 297 mm" xfId="46"/>
    <cellStyle name="A4 Small 210 x 297 mm 2" xfId="47"/>
    <cellStyle name="Accent1 2" xfId="48"/>
    <cellStyle name="Accent1 2 2" xfId="49"/>
    <cellStyle name="Accent2 2" xfId="50"/>
    <cellStyle name="Accent2 2 2" xfId="51"/>
    <cellStyle name="Accent3 2" xfId="52"/>
    <cellStyle name="Accent3 2 2" xfId="53"/>
    <cellStyle name="Accent4 2" xfId="54"/>
    <cellStyle name="Accent4 2 2" xfId="55"/>
    <cellStyle name="Accent5 2" xfId="56"/>
    <cellStyle name="Accent5 2 2" xfId="57"/>
    <cellStyle name="Accent6 2" xfId="58"/>
    <cellStyle name="Accent6 2 2" xfId="59"/>
    <cellStyle name="Bad 2" xfId="60"/>
    <cellStyle name="Bad 2 2" xfId="61"/>
    <cellStyle name="Calculation 2" xfId="62"/>
    <cellStyle name="Calculation 2 2" xfId="63"/>
    <cellStyle name="Check Cell 2" xfId="64"/>
    <cellStyle name="Check Cell 2 2" xfId="65"/>
    <cellStyle name="Comma 2" xfId="66"/>
    <cellStyle name="Comma 2 2" xfId="67"/>
    <cellStyle name="Currency 2" xfId="6"/>
    <cellStyle name="Explanatory Text 2" xfId="68"/>
    <cellStyle name="Explanatory Text 2 2" xfId="69"/>
    <cellStyle name="Good 2" xfId="70"/>
    <cellStyle name="Good 2 2" xfId="71"/>
    <cellStyle name="Heading 1 2" xfId="72"/>
    <cellStyle name="Heading 1 2 2" xfId="73"/>
    <cellStyle name="Heading 2 2" xfId="74"/>
    <cellStyle name="Heading 2 2 2" xfId="75"/>
    <cellStyle name="Heading 3 2" xfId="76"/>
    <cellStyle name="Heading 3 2 2" xfId="77"/>
    <cellStyle name="Heading 4 2" xfId="78"/>
    <cellStyle name="Heading 4 2 2" xfId="79"/>
    <cellStyle name="Input 2" xfId="80"/>
    <cellStyle name="Input 2 2" xfId="81"/>
    <cellStyle name="Linked Cell 2" xfId="82"/>
    <cellStyle name="Linked Cell 2 2" xfId="83"/>
    <cellStyle name="merge" xfId="84"/>
    <cellStyle name="merge 2" xfId="85"/>
    <cellStyle name="Neutral 2" xfId="86"/>
    <cellStyle name="Neutral 2 2" xfId="87"/>
    <cellStyle name="Normal 10 10" xfId="88"/>
    <cellStyle name="Normal 11" xfId="89"/>
    <cellStyle name="Normal 14" xfId="90"/>
    <cellStyle name="Normal 15" xfId="91"/>
    <cellStyle name="Normal 16" xfId="92"/>
    <cellStyle name="Normal 19 2 2" xfId="93"/>
    <cellStyle name="Normal 2" xfId="2"/>
    <cellStyle name="Normal 2 2" xfId="7"/>
    <cellStyle name="Normal 2 3" xfId="94"/>
    <cellStyle name="Normal 2 3 2" xfId="95"/>
    <cellStyle name="Normal 2 3 3" xfId="167"/>
    <cellStyle name="Normal 2 4" xfId="140"/>
    <cellStyle name="Normal 20" xfId="96"/>
    <cellStyle name="Normal 20 2" xfId="168"/>
    <cellStyle name="Normal 21" xfId="4"/>
    <cellStyle name="Normal 3" xfId="5"/>
    <cellStyle name="Normal 3 13" xfId="97"/>
    <cellStyle name="Normal 3 18" xfId="98"/>
    <cellStyle name="Normal 3 2" xfId="99"/>
    <cellStyle name="Normal 3 2 2" xfId="100"/>
    <cellStyle name="Normal 3 2 3" xfId="101"/>
    <cellStyle name="Normal 3 2 3 2" xfId="170"/>
    <cellStyle name="Normal 3 2 4" xfId="102"/>
    <cellStyle name="Normal 3 2 5" xfId="169"/>
    <cellStyle name="Normal 3 3" xfId="103"/>
    <cellStyle name="Normal 3 4" xfId="104"/>
    <cellStyle name="Normal 3 5" xfId="105"/>
    <cellStyle name="Normal 4" xfId="8"/>
    <cellStyle name="Normal 4 2" xfId="106"/>
    <cellStyle name="Normal 4 3" xfId="107"/>
    <cellStyle name="Normal 4 4" xfId="141"/>
    <cellStyle name="Normal 44" xfId="108"/>
    <cellStyle name="Normal 49" xfId="109"/>
    <cellStyle name="Normal 5" xfId="9"/>
    <cellStyle name="Normal 5 2" xfId="139"/>
    <cellStyle name="Normal 5 3" xfId="142"/>
    <cellStyle name="Normal 6" xfId="110"/>
    <cellStyle name="Normal 7" xfId="111"/>
    <cellStyle name="Normal 7 2" xfId="171"/>
    <cellStyle name="Normal_HR7-Z214" xfId="112"/>
    <cellStyle name="Normal_Odsis sanitarija - 1" xfId="113"/>
    <cellStyle name="Normal_Sheet1" xfId="3"/>
    <cellStyle name="Normal_TROSKOVNIK-revizija2" xfId="114"/>
    <cellStyle name="Normal_TROSKOVNIK-revizija2 2" xfId="115"/>
    <cellStyle name="Normal_TROSKOVNIK-revizija2 3" xfId="116"/>
    <cellStyle name="Normal_Troškovnik 24SATA 2" xfId="117"/>
    <cellStyle name="Normal_Troškovnik Ergović 2" xfId="118"/>
    <cellStyle name="Normal_Troškovnik SISAK III 2" xfId="119"/>
    <cellStyle name="Normal_Troškovnik Trius 2" xfId="120"/>
    <cellStyle name="Normalno" xfId="0" builtinId="0"/>
    <cellStyle name="Normalno 11" xfId="121"/>
    <cellStyle name="Normalno 2" xfId="122"/>
    <cellStyle name="Note 2" xfId="123"/>
    <cellStyle name="Note 2 2" xfId="124"/>
    <cellStyle name="Note 2 2 2" xfId="173"/>
    <cellStyle name="Note 2 3" xfId="125"/>
    <cellStyle name="Note 2 3 2" xfId="174"/>
    <cellStyle name="Note 2 4" xfId="172"/>
    <cellStyle name="Obično 2" xfId="126"/>
    <cellStyle name="Obično_A 3 - 4" xfId="127"/>
    <cellStyle name="Output 2" xfId="128"/>
    <cellStyle name="Output 2 2" xfId="129"/>
    <cellStyle name="Percent 2" xfId="130"/>
    <cellStyle name="Stil 1" xfId="131"/>
    <cellStyle name="Style 1" xfId="132"/>
    <cellStyle name="Title 2" xfId="133"/>
    <cellStyle name="Title 2 2" xfId="134"/>
    <cellStyle name="Total 2" xfId="135"/>
    <cellStyle name="Total 2 2" xfId="136"/>
    <cellStyle name="Warning Text 2" xfId="137"/>
    <cellStyle name="Warning Text 2 2" xfId="138"/>
    <cellStyle name="Zarez" xfId="1" builtinId="3"/>
  </cellStyles>
  <dxfs count="0"/>
  <tableStyles count="0" defaultTableStyle="TableStyleMedium9" defaultPivotStyle="PivotStyleMedium4"/>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314325</xdr:colOff>
      <xdr:row>1</xdr:row>
      <xdr:rowOff>161925</xdr:rowOff>
    </xdr:from>
    <xdr:to>
      <xdr:col>7</xdr:col>
      <xdr:colOff>428625</xdr:colOff>
      <xdr:row>5</xdr:row>
      <xdr:rowOff>180975</xdr:rowOff>
    </xdr:to>
    <xdr:pic>
      <xdr:nvPicPr>
        <xdr:cNvPr id="2" name="Picture 2">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71925" y="361950"/>
          <a:ext cx="80010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rcius/d/Dokumente%20und%20Einstellungen/kdost/Lokale%20Einstellungen/Temporary%20Internet%20Files/OLK4/offen%20LIDL-Troskovnik-16-17-18-prometnice%20ograda%20i%20krajobra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Prometnic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showGridLines="0" showRowColHeaders="0" tabSelected="1" zoomScaleNormal="100" zoomScaleSheetLayoutView="100" workbookViewId="0">
      <selection activeCell="Q24" sqref="Q24"/>
    </sheetView>
  </sheetViews>
  <sheetFormatPr defaultColWidth="8.875" defaultRowHeight="15.75"/>
  <cols>
    <col min="1" max="1" width="3" style="222" customWidth="1"/>
  </cols>
  <sheetData>
    <row r="1" spans="2:13" s="222" customFormat="1"/>
    <row r="2" spans="2:13">
      <c r="B2" s="224"/>
      <c r="C2" s="224"/>
      <c r="D2" s="224"/>
      <c r="E2" s="224"/>
      <c r="F2" s="224"/>
      <c r="G2" s="224"/>
      <c r="H2" s="224"/>
      <c r="I2" s="224"/>
      <c r="J2" s="224"/>
      <c r="K2" s="224"/>
      <c r="L2" s="224"/>
      <c r="M2" s="224"/>
    </row>
    <row r="3" spans="2:13">
      <c r="B3" s="224"/>
      <c r="C3" s="224"/>
      <c r="D3" s="224"/>
      <c r="E3" s="224"/>
      <c r="F3" s="224"/>
      <c r="G3" s="224"/>
      <c r="H3" s="224"/>
      <c r="I3" s="224"/>
      <c r="J3" s="224"/>
      <c r="K3" s="224"/>
      <c r="L3" s="224"/>
      <c r="M3" s="224"/>
    </row>
    <row r="4" spans="2:13">
      <c r="B4" s="224"/>
      <c r="C4" s="224"/>
      <c r="D4" s="224"/>
      <c r="E4" s="224"/>
      <c r="F4" s="224"/>
      <c r="G4" s="224"/>
      <c r="H4" s="224"/>
      <c r="I4" s="224"/>
      <c r="J4" s="224"/>
      <c r="K4" s="224"/>
      <c r="L4" s="224"/>
      <c r="M4" s="224"/>
    </row>
    <row r="5" spans="2:13">
      <c r="B5" s="224"/>
      <c r="C5" s="224"/>
      <c r="D5" s="224"/>
      <c r="E5" s="224"/>
      <c r="F5" s="224"/>
      <c r="G5" s="224"/>
      <c r="H5" s="224"/>
      <c r="I5" s="224"/>
      <c r="J5" s="224"/>
      <c r="K5" s="224"/>
      <c r="L5" s="224"/>
      <c r="M5" s="224"/>
    </row>
    <row r="6" spans="2:13">
      <c r="B6" s="224"/>
      <c r="C6" s="224"/>
      <c r="D6" s="224"/>
      <c r="E6" s="224"/>
      <c r="F6" s="224"/>
      <c r="G6" s="224"/>
      <c r="H6" s="224"/>
      <c r="I6" s="224"/>
      <c r="J6" s="224"/>
      <c r="K6" s="224"/>
      <c r="L6" s="224"/>
      <c r="M6" s="224"/>
    </row>
    <row r="7" spans="2:13" ht="19.5">
      <c r="B7" s="1408" t="s">
        <v>4349</v>
      </c>
      <c r="C7" s="1408"/>
      <c r="D7" s="1408"/>
      <c r="E7" s="1408"/>
      <c r="F7" s="1408"/>
      <c r="G7" s="1408"/>
      <c r="H7" s="1408"/>
      <c r="I7" s="1408"/>
      <c r="J7" s="1408"/>
      <c r="K7" s="1408"/>
      <c r="L7" s="1408"/>
      <c r="M7" s="1408"/>
    </row>
    <row r="8" spans="2:13" ht="18">
      <c r="B8" s="1407" t="s">
        <v>4350</v>
      </c>
      <c r="C8" s="1407"/>
      <c r="D8" s="1407"/>
      <c r="E8" s="1407"/>
      <c r="F8" s="1407"/>
      <c r="G8" s="1407"/>
      <c r="H8" s="1407"/>
      <c r="I8" s="1407"/>
      <c r="J8" s="1407"/>
      <c r="K8" s="1407"/>
      <c r="L8" s="1407"/>
      <c r="M8" s="1407"/>
    </row>
    <row r="9" spans="2:13" ht="18" customHeight="1">
      <c r="B9" s="237"/>
      <c r="C9" s="237"/>
      <c r="D9" s="237"/>
      <c r="E9" s="237"/>
      <c r="F9" s="1407"/>
      <c r="G9" s="1407"/>
      <c r="H9" s="1407"/>
      <c r="I9" s="1407"/>
      <c r="J9" s="237"/>
      <c r="K9" s="237"/>
      <c r="L9" s="237"/>
      <c r="M9" s="237"/>
    </row>
    <row r="10" spans="2:13" ht="18" customHeight="1">
      <c r="B10" s="237"/>
      <c r="C10" s="237"/>
      <c r="D10" s="237"/>
      <c r="E10" s="237"/>
      <c r="F10" s="1407"/>
      <c r="G10" s="1407"/>
      <c r="H10" s="1407"/>
      <c r="I10" s="1407"/>
      <c r="J10" s="237"/>
      <c r="K10" s="237"/>
      <c r="L10" s="237"/>
      <c r="M10" s="237"/>
    </row>
    <row r="11" spans="2:13" ht="18" customHeight="1">
      <c r="B11" s="237"/>
      <c r="C11" s="237"/>
      <c r="D11" s="237"/>
      <c r="E11" s="237"/>
      <c r="F11" s="1407"/>
      <c r="G11" s="1407"/>
      <c r="H11" s="1407"/>
      <c r="I11" s="1407"/>
      <c r="J11" s="237"/>
      <c r="K11" s="237"/>
      <c r="L11" s="237"/>
      <c r="M11" s="237"/>
    </row>
    <row r="12" spans="2:13" ht="18" customHeight="1">
      <c r="B12" s="237"/>
      <c r="C12" s="237"/>
      <c r="D12" s="237"/>
      <c r="E12" s="237"/>
      <c r="F12" s="237"/>
      <c r="G12" s="237"/>
      <c r="H12" s="237"/>
      <c r="I12" s="237"/>
      <c r="J12" s="237"/>
      <c r="K12" s="237"/>
      <c r="L12" s="237"/>
      <c r="M12" s="237"/>
    </row>
    <row r="13" spans="2:13" ht="18" customHeight="1">
      <c r="B13" s="237"/>
      <c r="C13" s="237"/>
      <c r="D13" s="237"/>
      <c r="E13" s="237"/>
      <c r="F13" s="237"/>
      <c r="G13" s="237"/>
      <c r="H13" s="237"/>
      <c r="I13" s="237"/>
      <c r="J13" s="237"/>
      <c r="K13" s="237"/>
      <c r="L13" s="237"/>
      <c r="M13" s="237"/>
    </row>
    <row r="14" spans="2:13">
      <c r="B14" s="224"/>
      <c r="C14" s="224"/>
      <c r="D14" s="224"/>
      <c r="E14" s="224"/>
      <c r="F14" s="224"/>
      <c r="G14" s="224"/>
      <c r="H14" s="224"/>
      <c r="I14" s="224"/>
      <c r="J14" s="224"/>
      <c r="K14" s="224"/>
      <c r="L14" s="224"/>
      <c r="M14" s="224"/>
    </row>
    <row r="15" spans="2:13">
      <c r="B15" s="224"/>
      <c r="C15" s="224"/>
      <c r="D15" s="224"/>
      <c r="E15" s="224"/>
      <c r="F15" s="224"/>
      <c r="G15" s="224"/>
      <c r="H15" s="224"/>
      <c r="I15" s="224"/>
      <c r="J15" s="224"/>
      <c r="K15" s="224"/>
      <c r="L15" s="224"/>
      <c r="M15" s="224"/>
    </row>
    <row r="16" spans="2:13">
      <c r="B16" s="224"/>
      <c r="C16" s="224"/>
      <c r="D16" s="224"/>
      <c r="E16" s="224"/>
      <c r="F16" s="224"/>
      <c r="G16" s="224"/>
      <c r="H16" s="224"/>
      <c r="I16" s="224"/>
      <c r="J16" s="224"/>
      <c r="K16" s="224"/>
      <c r="L16" s="224"/>
      <c r="M16" s="224"/>
    </row>
    <row r="17" spans="2:13" ht="30">
      <c r="B17" s="1410" t="s">
        <v>4468</v>
      </c>
      <c r="C17" s="1410"/>
      <c r="D17" s="1410"/>
      <c r="E17" s="1410"/>
      <c r="F17" s="1410"/>
      <c r="G17" s="1410"/>
      <c r="H17" s="1410"/>
      <c r="I17" s="1410"/>
      <c r="J17" s="1410"/>
      <c r="K17" s="1410"/>
      <c r="L17" s="1410"/>
      <c r="M17" s="1410"/>
    </row>
    <row r="18" spans="2:13" ht="30">
      <c r="B18" s="1405" t="s">
        <v>4352</v>
      </c>
      <c r="C18" s="1405"/>
      <c r="D18" s="1405"/>
      <c r="E18" s="1405"/>
      <c r="F18" s="1405"/>
      <c r="G18" s="1405"/>
      <c r="H18" s="1405"/>
      <c r="I18" s="1405"/>
      <c r="J18" s="1405"/>
      <c r="K18" s="1405"/>
      <c r="L18" s="1405"/>
      <c r="M18" s="1405"/>
    </row>
    <row r="19" spans="2:13" ht="38.25" customHeight="1">
      <c r="B19" s="1405"/>
      <c r="C19" s="1405"/>
      <c r="D19" s="1405"/>
      <c r="E19" s="1405"/>
      <c r="F19" s="1405"/>
      <c r="G19" s="1405"/>
      <c r="H19" s="1405"/>
      <c r="I19" s="1405"/>
      <c r="J19" s="1405"/>
      <c r="K19" s="1405"/>
      <c r="L19" s="1405"/>
      <c r="M19" s="1405"/>
    </row>
    <row r="20" spans="2:13" ht="15.75" customHeight="1">
      <c r="B20" s="1406"/>
      <c r="C20" s="1406"/>
      <c r="D20" s="1406"/>
      <c r="E20" s="1406"/>
      <c r="F20" s="1406"/>
      <c r="G20" s="1406"/>
      <c r="H20" s="1406"/>
      <c r="I20" s="1406"/>
      <c r="J20" s="1406"/>
      <c r="K20" s="1406"/>
      <c r="L20" s="1406"/>
      <c r="M20" s="1406"/>
    </row>
    <row r="21" spans="2:13" ht="15.75" customHeight="1">
      <c r="B21" s="234"/>
      <c r="C21" s="234"/>
      <c r="D21" s="234"/>
      <c r="E21" s="234"/>
      <c r="F21" s="234"/>
      <c r="G21" s="234"/>
      <c r="H21" s="234"/>
      <c r="I21" s="234"/>
      <c r="J21" s="234"/>
      <c r="K21" s="234"/>
      <c r="L21" s="234"/>
      <c r="M21" s="234"/>
    </row>
    <row r="22" spans="2:13" ht="15.75" customHeight="1">
      <c r="B22" s="234"/>
      <c r="C22" s="234"/>
      <c r="D22" s="234"/>
      <c r="E22" s="234"/>
      <c r="F22" s="234"/>
      <c r="G22" s="234"/>
      <c r="H22" s="234"/>
      <c r="I22" s="234"/>
      <c r="J22" s="234"/>
      <c r="K22" s="234"/>
      <c r="L22" s="234"/>
      <c r="M22" s="234"/>
    </row>
    <row r="23" spans="2:13" ht="15.75" customHeight="1">
      <c r="B23" s="234"/>
      <c r="C23" s="234"/>
      <c r="D23" s="234"/>
      <c r="E23" s="234"/>
      <c r="F23" s="234"/>
      <c r="G23" s="234"/>
      <c r="H23" s="234"/>
      <c r="I23" s="234"/>
      <c r="J23" s="234"/>
      <c r="K23" s="234"/>
      <c r="L23" s="234"/>
      <c r="M23" s="234"/>
    </row>
    <row r="24" spans="2:13">
      <c r="B24" s="224"/>
      <c r="C24" s="224"/>
      <c r="D24" s="224"/>
      <c r="E24" s="224"/>
      <c r="F24" s="224"/>
      <c r="G24" s="224"/>
      <c r="H24" s="224"/>
      <c r="I24" s="224"/>
      <c r="J24" s="224"/>
      <c r="K24" s="224"/>
      <c r="L24" s="224"/>
      <c r="M24" s="224"/>
    </row>
    <row r="25" spans="2:13">
      <c r="B25" s="224"/>
      <c r="C25" s="224"/>
      <c r="D25" s="224"/>
      <c r="E25" s="224"/>
      <c r="F25" s="224"/>
      <c r="G25" s="224"/>
      <c r="H25" s="224"/>
      <c r="I25" s="224"/>
      <c r="J25" s="224"/>
      <c r="K25" s="224"/>
      <c r="L25" s="224"/>
      <c r="M25" s="224"/>
    </row>
    <row r="26" spans="2:13">
      <c r="B26" s="224"/>
      <c r="C26" s="224"/>
      <c r="D26" s="224"/>
      <c r="E26" s="224"/>
      <c r="F26" s="224"/>
      <c r="G26" s="224"/>
      <c r="H26" s="224"/>
      <c r="I26" s="224"/>
      <c r="J26" s="224"/>
      <c r="K26" s="224"/>
      <c r="L26" s="224"/>
      <c r="M26" s="224"/>
    </row>
    <row r="27" spans="2:13" ht="38.25" customHeight="1">
      <c r="B27" s="1409" t="s">
        <v>4351</v>
      </c>
      <c r="C27" s="1409"/>
      <c r="D27" s="1409"/>
      <c r="E27" s="1409"/>
      <c r="F27" s="1409"/>
      <c r="G27" s="1409"/>
      <c r="H27" s="1409"/>
      <c r="I27" s="1409"/>
      <c r="J27" s="1409"/>
      <c r="K27" s="1409"/>
      <c r="L27" s="1409"/>
      <c r="M27" s="1409"/>
    </row>
    <row r="28" spans="2:13" ht="38.25" customHeight="1">
      <c r="B28" s="235"/>
      <c r="C28" s="235"/>
      <c r="D28" s="235"/>
      <c r="E28" s="235"/>
      <c r="F28" s="235"/>
      <c r="G28" s="235"/>
      <c r="H28" s="235"/>
      <c r="I28" s="235"/>
      <c r="J28" s="235"/>
      <c r="K28" s="235"/>
      <c r="L28" s="235"/>
      <c r="M28" s="235"/>
    </row>
    <row r="29" spans="2:13" ht="38.25" customHeight="1">
      <c r="B29" s="235"/>
      <c r="C29" s="235"/>
      <c r="D29" s="235"/>
      <c r="E29" s="235"/>
      <c r="F29" s="235"/>
      <c r="G29" s="235"/>
      <c r="H29" s="235"/>
      <c r="I29" s="235"/>
      <c r="J29" s="235"/>
      <c r="K29" s="235"/>
      <c r="L29" s="235"/>
      <c r="M29" s="235"/>
    </row>
    <row r="30" spans="2:13">
      <c r="B30" s="224"/>
      <c r="C30" s="224"/>
      <c r="D30" s="224"/>
      <c r="E30" s="224"/>
      <c r="F30" s="224"/>
      <c r="G30" s="224"/>
      <c r="H30" s="224"/>
      <c r="I30" s="224"/>
      <c r="J30" s="224"/>
      <c r="K30" s="224"/>
      <c r="L30" s="224"/>
      <c r="M30" s="224"/>
    </row>
    <row r="31" spans="2:13">
      <c r="B31" s="224"/>
      <c r="C31" s="224"/>
      <c r="D31" s="224"/>
      <c r="E31" s="224"/>
      <c r="F31" s="224"/>
      <c r="G31" s="224"/>
      <c r="H31" s="224"/>
      <c r="I31" s="224"/>
      <c r="J31" s="224"/>
      <c r="K31" s="224"/>
      <c r="L31" s="224"/>
      <c r="M31" s="224"/>
    </row>
    <row r="32" spans="2:13" ht="39.75" customHeight="1">
      <c r="B32" s="1410"/>
      <c r="C32" s="1410"/>
      <c r="D32" s="1410"/>
      <c r="E32" s="1410"/>
      <c r="F32" s="1410"/>
      <c r="G32" s="1410"/>
      <c r="H32" s="1410"/>
      <c r="I32" s="1410"/>
      <c r="J32" s="1410"/>
      <c r="K32" s="1410"/>
      <c r="L32" s="1410"/>
      <c r="M32" s="1410"/>
    </row>
    <row r="33" spans="2:13" ht="36" customHeight="1">
      <c r="B33" s="1405"/>
      <c r="C33" s="1405"/>
      <c r="D33" s="1405"/>
      <c r="E33" s="1405"/>
      <c r="F33" s="1405"/>
      <c r="G33" s="1405"/>
      <c r="H33" s="1405"/>
      <c r="I33" s="1405"/>
      <c r="J33" s="1405"/>
      <c r="K33" s="1405"/>
      <c r="L33" s="1405"/>
      <c r="M33" s="1405"/>
    </row>
    <row r="34" spans="2:13" ht="36" customHeight="1">
      <c r="B34" s="236"/>
      <c r="C34" s="236"/>
      <c r="D34" s="236"/>
      <c r="E34" s="236"/>
      <c r="F34" s="236"/>
      <c r="G34" s="236"/>
      <c r="H34" s="236"/>
      <c r="I34" s="236"/>
      <c r="J34" s="236"/>
      <c r="K34" s="236"/>
      <c r="L34" s="236"/>
      <c r="M34" s="236"/>
    </row>
    <row r="35" spans="2:13" ht="36" customHeight="1">
      <c r="B35" s="236"/>
      <c r="C35" s="236"/>
      <c r="D35" s="236"/>
      <c r="E35" s="236"/>
      <c r="F35" s="236"/>
      <c r="G35" s="236"/>
      <c r="H35" s="236"/>
      <c r="I35" s="236"/>
      <c r="J35" s="236"/>
      <c r="K35" s="236"/>
      <c r="L35" s="236"/>
      <c r="M35" s="236"/>
    </row>
    <row r="36" spans="2:13" ht="36" customHeight="1">
      <c r="B36" s="236"/>
      <c r="C36" s="236"/>
      <c r="D36" s="236"/>
      <c r="E36" s="236"/>
      <c r="F36" s="236"/>
      <c r="G36" s="236"/>
      <c r="H36" s="236"/>
      <c r="I36" s="236"/>
      <c r="J36" s="236"/>
      <c r="K36" s="236"/>
      <c r="L36" s="236"/>
      <c r="M36" s="236"/>
    </row>
    <row r="37" spans="2:13" ht="36" customHeight="1">
      <c r="B37" s="236"/>
      <c r="C37" s="236"/>
      <c r="D37" s="236"/>
      <c r="E37" s="236"/>
      <c r="F37" s="236"/>
      <c r="G37" s="236"/>
      <c r="H37" s="236"/>
      <c r="I37" s="236"/>
      <c r="J37" s="236"/>
      <c r="K37" s="236"/>
      <c r="L37" s="236"/>
      <c r="M37" s="236"/>
    </row>
    <row r="38" spans="2:13" ht="36" customHeight="1">
      <c r="B38" s="236"/>
      <c r="C38" s="236"/>
      <c r="D38" s="236"/>
      <c r="E38" s="236"/>
      <c r="F38" s="236"/>
      <c r="G38" s="236"/>
      <c r="H38" s="236"/>
      <c r="I38" s="236"/>
      <c r="J38" s="236"/>
      <c r="K38" s="236"/>
      <c r="L38" s="236"/>
      <c r="M38" s="236"/>
    </row>
    <row r="39" spans="2:13" ht="36" customHeight="1">
      <c r="B39" s="236"/>
      <c r="C39" s="236"/>
      <c r="D39" s="236"/>
      <c r="E39" s="236"/>
      <c r="F39" s="236"/>
      <c r="G39" s="236"/>
      <c r="H39" s="236"/>
      <c r="I39" s="236"/>
      <c r="J39" s="236"/>
      <c r="K39" s="236"/>
      <c r="L39" s="236"/>
      <c r="M39" s="236"/>
    </row>
    <row r="40" spans="2:13" ht="36" customHeight="1">
      <c r="B40" s="236"/>
      <c r="C40" s="236"/>
      <c r="D40" s="236"/>
      <c r="E40" s="236"/>
      <c r="F40" s="236"/>
      <c r="G40" s="236"/>
      <c r="H40" s="236"/>
      <c r="I40" s="236"/>
      <c r="J40" s="236"/>
      <c r="K40" s="236"/>
      <c r="L40" s="236"/>
      <c r="M40" s="236"/>
    </row>
    <row r="41" spans="2:13" ht="36" customHeight="1">
      <c r="B41" s="236"/>
      <c r="C41" s="236"/>
      <c r="D41" s="236"/>
      <c r="E41" s="236"/>
      <c r="F41" s="236"/>
      <c r="G41" s="236"/>
      <c r="H41" s="236"/>
      <c r="I41" s="236"/>
      <c r="J41" s="236"/>
      <c r="K41" s="236"/>
      <c r="L41" s="236"/>
      <c r="M41" s="236"/>
    </row>
    <row r="42" spans="2:13">
      <c r="B42" s="224"/>
      <c r="C42" s="224"/>
      <c r="D42" s="224"/>
      <c r="E42" s="224"/>
      <c r="F42" s="224"/>
      <c r="G42" s="224"/>
      <c r="H42" s="224"/>
      <c r="I42" s="224"/>
      <c r="J42" s="224"/>
      <c r="K42" s="224"/>
      <c r="L42" s="224"/>
      <c r="M42" s="224"/>
    </row>
    <row r="43" spans="2:13">
      <c r="B43" s="224"/>
      <c r="C43" s="224"/>
      <c r="D43" s="224"/>
      <c r="E43" s="224"/>
      <c r="F43" s="224"/>
      <c r="G43" s="224"/>
      <c r="H43" s="224"/>
      <c r="I43" s="224"/>
      <c r="J43" s="224"/>
      <c r="K43" s="224"/>
      <c r="L43" s="224"/>
      <c r="M43" s="224"/>
    </row>
    <row r="44" spans="2:13">
      <c r="B44" s="224"/>
      <c r="C44" s="224"/>
      <c r="D44" s="224"/>
      <c r="E44" s="224"/>
      <c r="F44" s="224"/>
      <c r="G44" s="224"/>
      <c r="H44" s="224"/>
      <c r="I44" s="224"/>
      <c r="J44" s="224"/>
      <c r="K44" s="224"/>
      <c r="L44" s="224"/>
      <c r="M44" s="224"/>
    </row>
    <row r="45" spans="2:13">
      <c r="B45" s="224"/>
      <c r="C45" s="224"/>
      <c r="D45" s="224"/>
      <c r="E45" s="224"/>
      <c r="F45" s="224"/>
      <c r="G45" s="224"/>
      <c r="H45" s="224"/>
      <c r="I45" s="224"/>
      <c r="J45" s="224"/>
      <c r="K45" s="224"/>
      <c r="L45" s="224"/>
      <c r="M45" s="224"/>
    </row>
    <row r="46" spans="2:13">
      <c r="B46" s="224"/>
      <c r="C46" s="224"/>
      <c r="D46" s="224"/>
      <c r="E46" s="224"/>
      <c r="F46" s="224"/>
      <c r="G46" s="224"/>
      <c r="H46" s="224"/>
      <c r="I46" s="224"/>
      <c r="J46" s="224"/>
      <c r="K46" s="224"/>
      <c r="L46" s="224"/>
      <c r="M46" s="224"/>
    </row>
    <row r="47" spans="2:13" ht="15.75" customHeight="1">
      <c r="B47" s="1406" t="s">
        <v>4353</v>
      </c>
      <c r="C47" s="1406"/>
      <c r="D47" s="1406"/>
      <c r="E47" s="1406"/>
      <c r="F47" s="1406"/>
      <c r="G47" s="1406"/>
      <c r="H47" s="1406"/>
      <c r="I47" s="1406"/>
      <c r="J47" s="1406"/>
      <c r="K47" s="1406"/>
      <c r="L47" s="1406"/>
      <c r="M47" s="1406"/>
    </row>
    <row r="48" spans="2:13" ht="15.75" customHeight="1">
      <c r="B48" s="1407" t="s">
        <v>4354</v>
      </c>
      <c r="C48" s="1407"/>
      <c r="D48" s="1407"/>
      <c r="E48" s="1407"/>
      <c r="F48" s="1407"/>
      <c r="G48" s="1407"/>
      <c r="H48" s="1407"/>
      <c r="I48" s="1407"/>
      <c r="J48" s="1407"/>
      <c r="K48" s="1407"/>
      <c r="L48" s="1407"/>
      <c r="M48" s="1407"/>
    </row>
    <row r="49" spans="4:7">
      <c r="D49" s="198"/>
      <c r="E49" s="198"/>
      <c r="F49" s="198"/>
      <c r="G49" s="198"/>
    </row>
    <row r="50" spans="4:7">
      <c r="D50" s="198"/>
      <c r="E50" s="198"/>
      <c r="F50" s="198"/>
      <c r="G50" s="198"/>
    </row>
    <row r="51" spans="4:7">
      <c r="D51" s="198"/>
      <c r="E51" s="198"/>
      <c r="F51" s="198"/>
      <c r="G51" s="198"/>
    </row>
  </sheetData>
  <mergeCells count="14">
    <mergeCell ref="B33:M33"/>
    <mergeCell ref="B47:M47"/>
    <mergeCell ref="B48:M48"/>
    <mergeCell ref="B7:M7"/>
    <mergeCell ref="B8:M8"/>
    <mergeCell ref="B19:M19"/>
    <mergeCell ref="B20:M20"/>
    <mergeCell ref="B27:M27"/>
    <mergeCell ref="B32:M32"/>
    <mergeCell ref="B17:M17"/>
    <mergeCell ref="B18:M18"/>
    <mergeCell ref="F9:I9"/>
    <mergeCell ref="F10:I10"/>
    <mergeCell ref="F11:I11"/>
  </mergeCells>
  <pageMargins left="0.70866141732283472" right="0.70866141732283472" top="0.74803149606299213" bottom="0.74803149606299213" header="0.31496062992125984" footer="0.31496062992125984"/>
  <pageSetup paperSize="9" scale="68" orientation="portrait" r:id="rId1"/>
  <headerFooter differentFirst="1">
    <oddHeader>&amp;C&amp;"Tahoma,Regular"RADOVI NA  REKONSTRUKCIJI OBJEKTA PROVIDUROVE PALAČE U ZADRU</oddHeader>
    <oddFooter>&amp;C&amp;"Tahoma,Regular"&amp;P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7"/>
  <sheetViews>
    <sheetView showGridLines="0" showRowColHeaders="0" zoomScaleNormal="100" zoomScaleSheetLayoutView="100" workbookViewId="0">
      <selection activeCell="E17" sqref="E17"/>
    </sheetView>
  </sheetViews>
  <sheetFormatPr defaultColWidth="9" defaultRowHeight="15"/>
  <cols>
    <col min="1" max="1" width="3.625" style="21" customWidth="1"/>
    <col min="2" max="2" width="7.125" style="21" bestFit="1" customWidth="1"/>
    <col min="3" max="3" width="55.5" style="21" customWidth="1"/>
    <col min="4" max="4" width="15.5" style="21" customWidth="1"/>
    <col min="5" max="6" width="12.625" style="21" customWidth="1"/>
    <col min="7" max="8" width="15.625" style="21" customWidth="1"/>
    <col min="9" max="16384" width="9" style="21"/>
  </cols>
  <sheetData>
    <row r="2" spans="2:8" s="224" customFormat="1"/>
    <row r="3" spans="2:8" s="224" customFormat="1" ht="35.25" customHeight="1"/>
    <row r="4" spans="2:8" ht="20.25" customHeight="1">
      <c r="B4" s="25" t="s">
        <v>2255</v>
      </c>
      <c r="C4" s="26"/>
    </row>
    <row r="6" spans="2:8" ht="30" customHeight="1">
      <c r="B6" s="1411" t="s">
        <v>2242</v>
      </c>
      <c r="C6" s="1411"/>
      <c r="D6" s="1411"/>
      <c r="E6" s="1411"/>
      <c r="F6" s="1411"/>
      <c r="G6" s="1411"/>
      <c r="H6" s="1411"/>
    </row>
    <row r="7" spans="2:8" ht="24.95" customHeight="1">
      <c r="B7" s="20" t="s">
        <v>20</v>
      </c>
      <c r="C7" s="20" t="s">
        <v>168</v>
      </c>
      <c r="D7" s="20" t="s">
        <v>362</v>
      </c>
      <c r="E7" s="20" t="s">
        <v>2243</v>
      </c>
      <c r="F7" s="20" t="s">
        <v>991</v>
      </c>
      <c r="G7" s="20" t="s">
        <v>2244</v>
      </c>
      <c r="H7" s="20" t="s">
        <v>2245</v>
      </c>
    </row>
    <row r="8" spans="2:8" ht="24.95" customHeight="1">
      <c r="B8" s="202" t="s">
        <v>2246</v>
      </c>
      <c r="C8" s="201" t="s">
        <v>1674</v>
      </c>
      <c r="D8" s="201" t="s">
        <v>2247</v>
      </c>
      <c r="E8" s="201" t="s">
        <v>2248</v>
      </c>
      <c r="F8" s="203" t="s">
        <v>2210</v>
      </c>
      <c r="G8" s="201" t="s">
        <v>2249</v>
      </c>
      <c r="H8" s="201" t="s">
        <v>2211</v>
      </c>
    </row>
    <row r="9" spans="2:8">
      <c r="B9" s="22"/>
      <c r="C9" s="22"/>
      <c r="D9" s="22"/>
      <c r="E9" s="22"/>
      <c r="F9" s="22"/>
      <c r="G9" s="22"/>
      <c r="H9" s="22"/>
    </row>
    <row r="10" spans="2:8">
      <c r="B10" s="23" t="s">
        <v>2250</v>
      </c>
      <c r="C10" s="24" t="s">
        <v>2251</v>
      </c>
      <c r="D10" s="22"/>
      <c r="E10" s="22"/>
      <c r="F10" s="22"/>
      <c r="G10" s="22"/>
      <c r="H10" s="22"/>
    </row>
    <row r="11" spans="2:8">
      <c r="B11" s="22"/>
      <c r="C11" s="22" t="s">
        <v>2253</v>
      </c>
      <c r="D11" s="22"/>
      <c r="E11" s="22"/>
      <c r="F11" s="22"/>
      <c r="G11" s="22"/>
      <c r="H11" s="22"/>
    </row>
    <row r="12" spans="2:8">
      <c r="B12" s="23" t="s">
        <v>2252</v>
      </c>
      <c r="C12" s="24" t="s">
        <v>1674</v>
      </c>
      <c r="D12" s="22"/>
      <c r="E12" s="22"/>
      <c r="F12" s="22"/>
      <c r="G12" s="22"/>
      <c r="H12" s="22"/>
    </row>
    <row r="13" spans="2:8">
      <c r="B13" s="22"/>
      <c r="C13" s="22" t="s">
        <v>2253</v>
      </c>
      <c r="D13" s="22"/>
      <c r="E13" s="22"/>
      <c r="F13" s="22"/>
      <c r="G13" s="22"/>
      <c r="H13" s="22"/>
    </row>
    <row r="14" spans="2:8">
      <c r="B14" s="151" t="s">
        <v>2254</v>
      </c>
      <c r="C14" s="152" t="s">
        <v>2247</v>
      </c>
      <c r="D14" s="153"/>
      <c r="E14" s="153"/>
      <c r="F14" s="153"/>
      <c r="G14" s="153"/>
      <c r="H14" s="153"/>
    </row>
    <row r="15" spans="2:8" ht="39" customHeight="1">
      <c r="B15" s="153"/>
      <c r="C15" s="1412" t="s">
        <v>4476</v>
      </c>
      <c r="D15" s="1412"/>
      <c r="E15" s="1412"/>
      <c r="F15" s="1412"/>
      <c r="G15" s="1412"/>
      <c r="H15" s="1412"/>
    </row>
    <row r="16" spans="2:8">
      <c r="B16" s="23" t="s">
        <v>2243</v>
      </c>
      <c r="C16" s="24" t="s">
        <v>2248</v>
      </c>
      <c r="D16" s="22"/>
      <c r="E16" s="22"/>
      <c r="F16" s="22"/>
      <c r="G16" s="22"/>
      <c r="H16" s="22"/>
    </row>
    <row r="17" spans="2:8">
      <c r="B17" s="22"/>
      <c r="C17" s="22" t="s">
        <v>2253</v>
      </c>
      <c r="D17" s="22"/>
      <c r="E17" s="22"/>
      <c r="F17" s="22"/>
      <c r="G17" s="22"/>
      <c r="H17" s="22"/>
    </row>
    <row r="18" spans="2:8">
      <c r="B18" s="23" t="s">
        <v>991</v>
      </c>
      <c r="C18" s="24" t="s">
        <v>2210</v>
      </c>
      <c r="D18" s="22"/>
      <c r="E18" s="22"/>
      <c r="F18" s="22"/>
      <c r="G18" s="22"/>
      <c r="H18" s="22"/>
    </row>
    <row r="19" spans="2:8">
      <c r="B19" s="22"/>
      <c r="C19" s="22" t="s">
        <v>2253</v>
      </c>
      <c r="D19" s="22"/>
      <c r="E19" s="22"/>
      <c r="F19" s="22"/>
      <c r="G19" s="22"/>
      <c r="H19" s="22"/>
    </row>
    <row r="20" spans="2:8">
      <c r="B20" s="151" t="s">
        <v>2244</v>
      </c>
      <c r="C20" s="152" t="s">
        <v>1675</v>
      </c>
      <c r="D20" s="153"/>
      <c r="E20" s="153"/>
      <c r="F20" s="153"/>
      <c r="G20" s="153"/>
      <c r="H20" s="153"/>
    </row>
    <row r="21" spans="2:8">
      <c r="B21" s="153"/>
      <c r="C21" s="153" t="s">
        <v>2256</v>
      </c>
      <c r="D21" s="153"/>
      <c r="E21" s="153"/>
      <c r="F21" s="153"/>
      <c r="G21" s="153"/>
      <c r="H21" s="153"/>
    </row>
    <row r="22" spans="2:8">
      <c r="B22" s="23" t="s">
        <v>2245</v>
      </c>
      <c r="C22" s="24" t="s">
        <v>3069</v>
      </c>
      <c r="D22" s="22"/>
      <c r="E22" s="22"/>
      <c r="F22" s="22"/>
      <c r="G22" s="22"/>
      <c r="H22" s="22"/>
    </row>
    <row r="23" spans="2:8">
      <c r="B23" s="22"/>
      <c r="C23" s="22" t="s">
        <v>2253</v>
      </c>
      <c r="D23" s="22"/>
      <c r="E23" s="22"/>
      <c r="F23" s="22"/>
      <c r="G23" s="22"/>
      <c r="H23" s="22"/>
    </row>
    <row r="25" spans="2:8">
      <c r="B25" s="22"/>
    </row>
    <row r="26" spans="2:8">
      <c r="B26" s="22" t="s">
        <v>4416</v>
      </c>
    </row>
    <row r="27" spans="2:8" ht="15" customHeight="1">
      <c r="C27" s="1413" t="s">
        <v>4448</v>
      </c>
      <c r="D27" s="1413"/>
      <c r="E27" s="1413"/>
      <c r="F27" s="1413"/>
      <c r="G27" s="1413"/>
      <c r="H27" s="1413"/>
    </row>
    <row r="28" spans="2:8">
      <c r="C28" s="1413"/>
      <c r="D28" s="1413"/>
      <c r="E28" s="1413"/>
      <c r="F28" s="1413"/>
      <c r="G28" s="1413"/>
      <c r="H28" s="1413"/>
    </row>
    <row r="29" spans="2:8">
      <c r="C29" s="1413"/>
      <c r="D29" s="1413"/>
      <c r="E29" s="1413"/>
      <c r="F29" s="1413"/>
      <c r="G29" s="1413"/>
      <c r="H29" s="1413"/>
    </row>
    <row r="30" spans="2:8">
      <c r="C30" s="1413"/>
      <c r="D30" s="1413"/>
      <c r="E30" s="1413"/>
      <c r="F30" s="1413"/>
      <c r="G30" s="1413"/>
      <c r="H30" s="1413"/>
    </row>
    <row r="31" spans="2:8">
      <c r="C31" s="1413"/>
      <c r="D31" s="1413"/>
      <c r="E31" s="1413"/>
      <c r="F31" s="1413"/>
      <c r="G31" s="1413"/>
      <c r="H31" s="1413"/>
    </row>
    <row r="32" spans="2:8">
      <c r="C32" s="1413"/>
      <c r="D32" s="1413"/>
      <c r="E32" s="1413"/>
      <c r="F32" s="1413"/>
      <c r="G32" s="1413"/>
      <c r="H32" s="1413"/>
    </row>
    <row r="33" spans="3:8">
      <c r="C33" s="1414" t="s">
        <v>4704</v>
      </c>
      <c r="D33" s="1414"/>
      <c r="E33" s="1414"/>
      <c r="F33" s="1414"/>
      <c r="G33" s="1414"/>
      <c r="H33" s="1414"/>
    </row>
    <row r="34" spans="3:8">
      <c r="C34" s="1414"/>
      <c r="D34" s="1414"/>
      <c r="E34" s="1414"/>
      <c r="F34" s="1414"/>
      <c r="G34" s="1414"/>
      <c r="H34" s="1414"/>
    </row>
    <row r="35" spans="3:8" s="224" customFormat="1">
      <c r="C35" s="1069"/>
      <c r="D35" s="1069"/>
      <c r="E35" s="1069"/>
      <c r="F35" s="1069"/>
      <c r="G35" s="1069"/>
      <c r="H35" s="1069"/>
    </row>
    <row r="36" spans="3:8" s="224" customFormat="1" ht="15" customHeight="1">
      <c r="C36" s="1414" t="s">
        <v>4713</v>
      </c>
      <c r="D36" s="1414"/>
      <c r="E36" s="1414"/>
      <c r="F36" s="1414"/>
      <c r="G36" s="1414"/>
      <c r="H36" s="1414"/>
    </row>
    <row r="37" spans="3:8" s="224" customFormat="1">
      <c r="C37" s="1414"/>
      <c r="D37" s="1414"/>
      <c r="E37" s="1414"/>
      <c r="F37" s="1414"/>
      <c r="G37" s="1414"/>
      <c r="H37" s="1414"/>
    </row>
    <row r="38" spans="3:8" s="224" customFormat="1">
      <c r="C38" s="1414"/>
      <c r="D38" s="1414"/>
      <c r="E38" s="1414"/>
      <c r="F38" s="1414"/>
      <c r="G38" s="1414"/>
      <c r="H38" s="1414"/>
    </row>
    <row r="39" spans="3:8" s="224" customFormat="1">
      <c r="C39" s="1414"/>
      <c r="D39" s="1414"/>
      <c r="E39" s="1414"/>
      <c r="F39" s="1414"/>
      <c r="G39" s="1414"/>
      <c r="H39" s="1414"/>
    </row>
    <row r="40" spans="3:8" s="224" customFormat="1">
      <c r="C40" s="1414"/>
      <c r="D40" s="1414"/>
      <c r="E40" s="1414"/>
      <c r="F40" s="1414"/>
      <c r="G40" s="1414"/>
      <c r="H40" s="1414"/>
    </row>
    <row r="41" spans="3:8" s="224" customFormat="1">
      <c r="C41" s="1414"/>
      <c r="D41" s="1414"/>
      <c r="E41" s="1414"/>
      <c r="F41" s="1414"/>
      <c r="G41" s="1414"/>
      <c r="H41" s="1414"/>
    </row>
    <row r="42" spans="3:8" s="224" customFormat="1">
      <c r="C42" s="1414"/>
      <c r="D42" s="1414"/>
      <c r="E42" s="1414"/>
      <c r="F42" s="1414"/>
      <c r="G42" s="1414"/>
      <c r="H42" s="1414"/>
    </row>
    <row r="43" spans="3:8" s="224" customFormat="1">
      <c r="C43" s="1414"/>
      <c r="D43" s="1414"/>
      <c r="E43" s="1414"/>
      <c r="F43" s="1414"/>
      <c r="G43" s="1414"/>
      <c r="H43" s="1414"/>
    </row>
    <row r="44" spans="3:8" s="224" customFormat="1">
      <c r="C44" s="1414"/>
      <c r="D44" s="1414"/>
      <c r="E44" s="1414"/>
      <c r="F44" s="1414"/>
      <c r="G44" s="1414"/>
      <c r="H44" s="1414"/>
    </row>
    <row r="45" spans="3:8" s="224" customFormat="1">
      <c r="C45" s="1414"/>
      <c r="D45" s="1414"/>
      <c r="E45" s="1414"/>
      <c r="F45" s="1414"/>
      <c r="G45" s="1414"/>
      <c r="H45" s="1414"/>
    </row>
    <row r="46" spans="3:8" s="224" customFormat="1">
      <c r="C46" s="1414"/>
      <c r="D46" s="1414"/>
      <c r="E46" s="1414"/>
      <c r="F46" s="1414"/>
      <c r="G46" s="1414"/>
      <c r="H46" s="1414"/>
    </row>
    <row r="47" spans="3:8" s="224" customFormat="1">
      <c r="C47" s="1414"/>
      <c r="D47" s="1414"/>
      <c r="E47" s="1414"/>
      <c r="F47" s="1414"/>
      <c r="G47" s="1414"/>
      <c r="H47" s="1414"/>
    </row>
    <row r="48" spans="3:8" s="224" customFormat="1">
      <c r="C48" s="1414"/>
      <c r="D48" s="1414"/>
      <c r="E48" s="1414"/>
      <c r="F48" s="1414"/>
      <c r="G48" s="1414"/>
      <c r="H48" s="1414"/>
    </row>
    <row r="49" spans="3:8" s="224" customFormat="1">
      <c r="C49" s="1414"/>
      <c r="D49" s="1414"/>
      <c r="E49" s="1414"/>
      <c r="F49" s="1414"/>
      <c r="G49" s="1414"/>
      <c r="H49" s="1414"/>
    </row>
    <row r="50" spans="3:8" s="224" customFormat="1">
      <c r="C50" s="1414"/>
      <c r="D50" s="1414"/>
      <c r="E50" s="1414"/>
      <c r="F50" s="1414"/>
      <c r="G50" s="1414"/>
      <c r="H50" s="1414"/>
    </row>
    <row r="51" spans="3:8" s="224" customFormat="1">
      <c r="C51" s="1414"/>
      <c r="D51" s="1414"/>
      <c r="E51" s="1414"/>
      <c r="F51" s="1414"/>
      <c r="G51" s="1414"/>
      <c r="H51" s="1414"/>
    </row>
    <row r="52" spans="3:8" ht="15" customHeight="1">
      <c r="C52" s="1415" t="s">
        <v>4705</v>
      </c>
      <c r="D52" s="1415"/>
      <c r="E52" s="1415"/>
      <c r="F52" s="1415"/>
      <c r="G52" s="1415"/>
      <c r="H52" s="1415"/>
    </row>
    <row r="53" spans="3:8">
      <c r="C53" s="1415"/>
      <c r="D53" s="1415"/>
      <c r="E53" s="1415"/>
      <c r="F53" s="1415"/>
      <c r="G53" s="1415"/>
      <c r="H53" s="1415"/>
    </row>
    <row r="54" spans="3:8" ht="15" customHeight="1">
      <c r="C54" s="1415"/>
      <c r="D54" s="1415"/>
      <c r="E54" s="1415"/>
      <c r="F54" s="1415"/>
      <c r="G54" s="1415"/>
      <c r="H54" s="1415"/>
    </row>
    <row r="55" spans="3:8" ht="15" customHeight="1">
      <c r="C55" s="1070"/>
      <c r="D55" s="1070"/>
      <c r="E55" s="1070"/>
      <c r="F55" s="1070"/>
      <c r="G55" s="1070"/>
      <c r="H55" s="1070"/>
    </row>
    <row r="56" spans="3:8">
      <c r="C56" s="1070"/>
      <c r="D56" s="1070"/>
      <c r="E56" s="1070"/>
      <c r="F56" s="1070"/>
      <c r="G56" s="1070"/>
      <c r="H56" s="1070"/>
    </row>
    <row r="57" spans="3:8">
      <c r="C57" s="1070"/>
      <c r="D57" s="1070"/>
      <c r="E57" s="1070"/>
      <c r="F57" s="1070"/>
      <c r="G57" s="1070"/>
      <c r="H57" s="1070"/>
    </row>
  </sheetData>
  <sheetProtection password="AE1F" sheet="1" objects="1" scenarios="1"/>
  <protectedRanges>
    <protectedRange sqref="G8" name="Range1_1_3"/>
  </protectedRanges>
  <mergeCells count="6">
    <mergeCell ref="B6:H6"/>
    <mergeCell ref="C15:H15"/>
    <mergeCell ref="C27:H32"/>
    <mergeCell ref="C33:H34"/>
    <mergeCell ref="C52:H54"/>
    <mergeCell ref="C36:H51"/>
  </mergeCells>
  <pageMargins left="0.70866141732283472" right="0.70866141732283472" top="0.74803149606299213" bottom="0.74803149606299213" header="0.31496062992125984" footer="0.31496062992125984"/>
  <pageSetup paperSize="9" scale="59" orientation="portrait" r:id="rId1"/>
  <headerFooter>
    <oddHeader>&amp;C&amp;"Tahoma,Regular"RADOVI NA  REKONSTRUKCIJI OBJEKTA PROVIDUROVE PALAČE U ZADRU</oddHeader>
    <oddFooter>&amp;C&amp;"Tahoma,Regular"&amp;P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61"/>
  <sheetViews>
    <sheetView showGridLines="0" zoomScaleNormal="100" zoomScaleSheetLayoutView="100" workbookViewId="0">
      <selection activeCell="C2556" sqref="C2556"/>
    </sheetView>
  </sheetViews>
  <sheetFormatPr defaultColWidth="9" defaultRowHeight="15.75"/>
  <cols>
    <col min="1" max="1" width="3.125" style="238" customWidth="1"/>
    <col min="2" max="2" width="7.625" style="239" customWidth="1"/>
    <col min="3" max="3" width="55.5" style="494" customWidth="1"/>
    <col min="4" max="4" width="15.625" style="1117" customWidth="1"/>
    <col min="5" max="5" width="12.625" style="495" customWidth="1"/>
    <col min="6" max="6" width="12.625" style="496" customWidth="1"/>
    <col min="7" max="7" width="15.625" style="705" customWidth="1"/>
    <col min="8" max="8" width="15.625" style="245" customWidth="1"/>
    <col min="9" max="16384" width="9" style="238"/>
  </cols>
  <sheetData>
    <row r="1" spans="2:8">
      <c r="C1" s="240"/>
      <c r="D1" s="1103"/>
      <c r="E1" s="242"/>
      <c r="F1" s="243"/>
    </row>
    <row r="2" spans="2:8">
      <c r="B2" s="1469" t="s">
        <v>2242</v>
      </c>
      <c r="C2" s="1469"/>
      <c r="D2" s="1469"/>
      <c r="E2" s="1469"/>
      <c r="F2" s="1469"/>
      <c r="G2" s="1469"/>
      <c r="H2" s="1469"/>
    </row>
    <row r="3" spans="2:8">
      <c r="B3" s="246" t="s">
        <v>20</v>
      </c>
      <c r="C3" s="1368" t="s">
        <v>168</v>
      </c>
      <c r="D3" s="246" t="s">
        <v>362</v>
      </c>
      <c r="E3" s="246" t="s">
        <v>2243</v>
      </c>
      <c r="F3" s="246" t="s">
        <v>991</v>
      </c>
      <c r="G3" s="247" t="s">
        <v>2244</v>
      </c>
      <c r="H3" s="247" t="s">
        <v>2245</v>
      </c>
    </row>
    <row r="4" spans="2:8" ht="25.5">
      <c r="B4" s="248" t="s">
        <v>2246</v>
      </c>
      <c r="C4" s="1369" t="s">
        <v>1674</v>
      </c>
      <c r="D4" s="1078" t="s">
        <v>2247</v>
      </c>
      <c r="E4" s="249" t="s">
        <v>2248</v>
      </c>
      <c r="F4" s="250" t="s">
        <v>2210</v>
      </c>
      <c r="G4" s="251" t="s">
        <v>2249</v>
      </c>
      <c r="H4" s="251" t="s">
        <v>2211</v>
      </c>
    </row>
    <row r="5" spans="2:8">
      <c r="B5" s="1474"/>
      <c r="C5" s="1475"/>
      <c r="D5" s="1475"/>
      <c r="E5" s="1475"/>
      <c r="F5" s="1475"/>
      <c r="G5" s="1475"/>
      <c r="H5" s="1476"/>
    </row>
    <row r="6" spans="2:8">
      <c r="B6" s="252" t="s">
        <v>0</v>
      </c>
      <c r="C6" s="1470" t="s">
        <v>16</v>
      </c>
      <c r="D6" s="1471"/>
      <c r="E6" s="1471"/>
      <c r="F6" s="1471"/>
      <c r="G6" s="1471"/>
      <c r="H6" s="1472"/>
    </row>
    <row r="7" spans="2:8" ht="45">
      <c r="B7" s="1416" t="s">
        <v>22</v>
      </c>
      <c r="C7" s="1370" t="s">
        <v>4477</v>
      </c>
      <c r="D7" s="1473"/>
      <c r="E7" s="253"/>
      <c r="F7" s="254"/>
      <c r="G7" s="255"/>
      <c r="H7" s="256"/>
    </row>
    <row r="8" spans="2:8">
      <c r="B8" s="1433"/>
      <c r="C8" s="1370" t="s">
        <v>17</v>
      </c>
      <c r="D8" s="1420"/>
      <c r="E8" s="257" t="s">
        <v>1</v>
      </c>
      <c r="F8" s="258">
        <v>1</v>
      </c>
      <c r="G8" s="193"/>
      <c r="H8" s="259">
        <f>F8*G8</f>
        <v>0</v>
      </c>
    </row>
    <row r="9" spans="2:8" ht="67.5">
      <c r="B9" s="1416" t="s">
        <v>25</v>
      </c>
      <c r="C9" s="1370" t="s">
        <v>4478</v>
      </c>
      <c r="D9" s="1418"/>
      <c r="E9" s="260"/>
      <c r="F9" s="261"/>
      <c r="G9" s="255"/>
      <c r="H9" s="256"/>
    </row>
    <row r="10" spans="2:8">
      <c r="B10" s="1433"/>
      <c r="C10" s="1370" t="s">
        <v>4479</v>
      </c>
      <c r="D10" s="1420"/>
      <c r="E10" s="257" t="s">
        <v>18</v>
      </c>
      <c r="F10" s="258">
        <v>1</v>
      </c>
      <c r="G10" s="193"/>
      <c r="H10" s="259">
        <f>F10*G10</f>
        <v>0</v>
      </c>
    </row>
    <row r="11" spans="2:8" ht="45">
      <c r="B11" s="1416" t="s">
        <v>27</v>
      </c>
      <c r="C11" s="1371" t="s">
        <v>4480</v>
      </c>
      <c r="D11" s="1468"/>
      <c r="E11" s="262"/>
      <c r="F11" s="263"/>
      <c r="G11" s="264"/>
      <c r="H11" s="265"/>
    </row>
    <row r="12" spans="2:8" ht="22.5">
      <c r="B12" s="1417"/>
      <c r="C12" s="1371" t="s">
        <v>4415</v>
      </c>
      <c r="D12" s="1477"/>
      <c r="E12" s="262"/>
      <c r="F12" s="263"/>
      <c r="G12" s="264"/>
      <c r="H12" s="265"/>
    </row>
    <row r="13" spans="2:8">
      <c r="B13" s="1433"/>
      <c r="C13" s="1372" t="s">
        <v>3530</v>
      </c>
      <c r="D13" s="1420"/>
      <c r="E13" s="266" t="s">
        <v>18</v>
      </c>
      <c r="F13" s="258">
        <v>1</v>
      </c>
      <c r="G13" s="193"/>
      <c r="H13" s="259">
        <f>F13*G13</f>
        <v>0</v>
      </c>
    </row>
    <row r="14" spans="2:8" ht="33.75">
      <c r="B14" s="1416" t="s">
        <v>30</v>
      </c>
      <c r="C14" s="1373" t="s">
        <v>3007</v>
      </c>
      <c r="D14" s="1418"/>
      <c r="E14" s="267"/>
      <c r="F14" s="268"/>
      <c r="G14" s="269"/>
      <c r="H14" s="270"/>
    </row>
    <row r="15" spans="2:8">
      <c r="B15" s="1433"/>
      <c r="C15" s="1374" t="s">
        <v>4346</v>
      </c>
      <c r="D15" s="1420"/>
      <c r="E15" s="266" t="s">
        <v>1</v>
      </c>
      <c r="F15" s="271">
        <v>1</v>
      </c>
      <c r="G15" s="206"/>
      <c r="H15" s="272">
        <f>F15*G15</f>
        <v>0</v>
      </c>
    </row>
    <row r="16" spans="2:8" ht="45">
      <c r="B16" s="1416" t="s">
        <v>31</v>
      </c>
      <c r="C16" s="1374" t="s">
        <v>4347</v>
      </c>
      <c r="D16" s="1418"/>
      <c r="E16" s="273"/>
      <c r="F16" s="268"/>
      <c r="G16" s="269"/>
      <c r="H16" s="270"/>
    </row>
    <row r="17" spans="2:8">
      <c r="B17" s="1433"/>
      <c r="C17" s="1374" t="s">
        <v>4881</v>
      </c>
      <c r="D17" s="1420"/>
      <c r="E17" s="266" t="s">
        <v>15</v>
      </c>
      <c r="F17" s="258">
        <v>250</v>
      </c>
      <c r="G17" s="193"/>
      <c r="H17" s="259">
        <f>F17*G17</f>
        <v>0</v>
      </c>
    </row>
    <row r="18" spans="2:8" ht="33.75">
      <c r="B18" s="1445" t="s">
        <v>4348</v>
      </c>
      <c r="C18" s="1372" t="s">
        <v>4420</v>
      </c>
      <c r="D18" s="1418"/>
      <c r="E18" s="274"/>
      <c r="F18" s="275"/>
      <c r="G18" s="255"/>
      <c r="H18" s="256"/>
    </row>
    <row r="19" spans="2:8">
      <c r="B19" s="1446"/>
      <c r="C19" s="1372" t="s">
        <v>4418</v>
      </c>
      <c r="D19" s="1419"/>
      <c r="E19" s="266" t="s">
        <v>4412</v>
      </c>
      <c r="F19" s="258">
        <v>10</v>
      </c>
      <c r="G19" s="193"/>
      <c r="H19" s="259">
        <f>F19*G19</f>
        <v>0</v>
      </c>
    </row>
    <row r="20" spans="2:8" ht="19.5" customHeight="1">
      <c r="B20" s="1447"/>
      <c r="C20" s="1372" t="s">
        <v>4419</v>
      </c>
      <c r="D20" s="1420"/>
      <c r="E20" s="266" t="s">
        <v>4417</v>
      </c>
      <c r="F20" s="258">
        <v>25</v>
      </c>
      <c r="G20" s="193"/>
      <c r="H20" s="259">
        <f>F20*G20</f>
        <v>0</v>
      </c>
    </row>
    <row r="21" spans="2:8" ht="56.25">
      <c r="B21" s="1445" t="s">
        <v>4409</v>
      </c>
      <c r="C21" s="1372" t="s">
        <v>4421</v>
      </c>
      <c r="D21" s="1434"/>
      <c r="E21" s="274"/>
      <c r="F21" s="275"/>
      <c r="G21" s="255"/>
      <c r="H21" s="256"/>
    </row>
    <row r="22" spans="2:8">
      <c r="B22" s="1446"/>
      <c r="C22" s="1372" t="s">
        <v>4411</v>
      </c>
      <c r="D22" s="1434"/>
      <c r="E22" s="266" t="s">
        <v>4412</v>
      </c>
      <c r="F22" s="276">
        <v>100</v>
      </c>
      <c r="G22" s="193"/>
      <c r="H22" s="259">
        <f>F22*G22</f>
        <v>0</v>
      </c>
    </row>
    <row r="23" spans="2:8">
      <c r="B23" s="1447"/>
      <c r="C23" s="1372" t="s">
        <v>4410</v>
      </c>
      <c r="D23" s="1434"/>
      <c r="E23" s="266" t="s">
        <v>4412</v>
      </c>
      <c r="F23" s="276">
        <v>150</v>
      </c>
      <c r="G23" s="193"/>
      <c r="H23" s="259">
        <f>F23*G23</f>
        <v>0</v>
      </c>
    </row>
    <row r="24" spans="2:8">
      <c r="B24" s="1439"/>
      <c r="C24" s="1440"/>
      <c r="D24" s="1440"/>
      <c r="E24" s="1440"/>
      <c r="F24" s="1440"/>
      <c r="G24" s="1440"/>
      <c r="H24" s="1441"/>
    </row>
    <row r="25" spans="2:8">
      <c r="B25" s="252" t="s">
        <v>0</v>
      </c>
      <c r="C25" s="1470" t="s">
        <v>19</v>
      </c>
      <c r="D25" s="1471"/>
      <c r="E25" s="1471"/>
      <c r="F25" s="1471"/>
      <c r="G25" s="1472"/>
      <c r="H25" s="277">
        <f>SUM(H7:H23)</f>
        <v>0</v>
      </c>
    </row>
    <row r="26" spans="2:8">
      <c r="B26" s="1454"/>
      <c r="C26" s="1455"/>
      <c r="D26" s="1455"/>
      <c r="E26" s="1455"/>
      <c r="F26" s="1455"/>
      <c r="G26" s="1455"/>
      <c r="H26" s="1456"/>
    </row>
    <row r="27" spans="2:8">
      <c r="B27" s="252" t="s">
        <v>14</v>
      </c>
      <c r="C27" s="1470" t="s">
        <v>2</v>
      </c>
      <c r="D27" s="1471"/>
      <c r="E27" s="1471"/>
      <c r="F27" s="1471"/>
      <c r="G27" s="1471"/>
      <c r="H27" s="1472"/>
    </row>
    <row r="28" spans="2:8">
      <c r="B28" s="1454"/>
      <c r="C28" s="1455"/>
      <c r="D28" s="1455"/>
      <c r="E28" s="1455"/>
      <c r="F28" s="1455"/>
      <c r="G28" s="1455"/>
      <c r="H28" s="1456"/>
    </row>
    <row r="29" spans="2:8">
      <c r="B29" s="278" t="s">
        <v>62</v>
      </c>
      <c r="C29" s="1451" t="s">
        <v>21</v>
      </c>
      <c r="D29" s="1452"/>
      <c r="E29" s="1452"/>
      <c r="F29" s="1452"/>
      <c r="G29" s="1452"/>
      <c r="H29" s="1453"/>
    </row>
    <row r="30" spans="2:8" ht="22.5">
      <c r="B30" s="1416" t="s">
        <v>2276</v>
      </c>
      <c r="C30" s="1375" t="s">
        <v>370</v>
      </c>
      <c r="D30" s="1466"/>
      <c r="E30" s="279"/>
      <c r="F30" s="280"/>
      <c r="G30" s="281"/>
      <c r="H30" s="282"/>
    </row>
    <row r="31" spans="2:8" ht="22.5">
      <c r="B31" s="1417"/>
      <c r="C31" s="1371" t="s">
        <v>523</v>
      </c>
      <c r="D31" s="1429"/>
      <c r="E31" s="283"/>
      <c r="F31" s="263"/>
      <c r="G31" s="264"/>
      <c r="H31" s="265"/>
    </row>
    <row r="32" spans="2:8" ht="22.5">
      <c r="B32" s="1417"/>
      <c r="C32" s="1371" t="s">
        <v>3531</v>
      </c>
      <c r="D32" s="1429"/>
      <c r="E32" s="283"/>
      <c r="F32" s="263"/>
      <c r="G32" s="264"/>
      <c r="H32" s="265"/>
    </row>
    <row r="33" spans="2:8">
      <c r="B33" s="1417"/>
      <c r="C33" s="1376" t="s">
        <v>144</v>
      </c>
      <c r="D33" s="1429"/>
      <c r="E33" s="284"/>
      <c r="F33" s="285"/>
      <c r="G33" s="286"/>
      <c r="H33" s="287"/>
    </row>
    <row r="34" spans="2:8">
      <c r="B34" s="1417"/>
      <c r="C34" s="1372" t="s">
        <v>2257</v>
      </c>
      <c r="D34" s="1429"/>
      <c r="E34" s="266" t="s">
        <v>15</v>
      </c>
      <c r="F34" s="258">
        <v>1113.5</v>
      </c>
      <c r="G34" s="193"/>
      <c r="H34" s="259">
        <f>F34*G34</f>
        <v>0</v>
      </c>
    </row>
    <row r="35" spans="2:8">
      <c r="B35" s="1417"/>
      <c r="C35" s="1372" t="s">
        <v>2258</v>
      </c>
      <c r="D35" s="1429"/>
      <c r="E35" s="266" t="s">
        <v>15</v>
      </c>
      <c r="F35" s="258">
        <v>368.9</v>
      </c>
      <c r="G35" s="193"/>
      <c r="H35" s="259">
        <f t="shared" ref="H35:H38" si="0">F35*G35</f>
        <v>0</v>
      </c>
    </row>
    <row r="36" spans="2:8">
      <c r="B36" s="1417"/>
      <c r="C36" s="1372" t="s">
        <v>17</v>
      </c>
      <c r="D36" s="1429"/>
      <c r="E36" s="288"/>
      <c r="F36" s="261"/>
      <c r="G36" s="255"/>
      <c r="H36" s="256"/>
    </row>
    <row r="37" spans="2:8">
      <c r="B37" s="1417"/>
      <c r="C37" s="1372" t="s">
        <v>2259</v>
      </c>
      <c r="D37" s="1429"/>
      <c r="E37" s="266" t="s">
        <v>1</v>
      </c>
      <c r="F37" s="258">
        <v>39</v>
      </c>
      <c r="G37" s="193"/>
      <c r="H37" s="259">
        <f t="shared" si="0"/>
        <v>0</v>
      </c>
    </row>
    <row r="38" spans="2:8">
      <c r="B38" s="1433"/>
      <c r="C38" s="1372" t="s">
        <v>2260</v>
      </c>
      <c r="D38" s="1478"/>
      <c r="E38" s="266" t="s">
        <v>1</v>
      </c>
      <c r="F38" s="289">
        <v>12</v>
      </c>
      <c r="G38" s="193"/>
      <c r="H38" s="259">
        <f t="shared" si="0"/>
        <v>0</v>
      </c>
    </row>
    <row r="39" spans="2:8" ht="33.75">
      <c r="B39" s="1416" t="s">
        <v>2287</v>
      </c>
      <c r="C39" s="1375" t="s">
        <v>792</v>
      </c>
      <c r="D39" s="1466"/>
      <c r="E39" s="279"/>
      <c r="F39" s="280"/>
      <c r="G39" s="281"/>
      <c r="H39" s="290"/>
    </row>
    <row r="40" spans="2:8" ht="22.5">
      <c r="B40" s="1417"/>
      <c r="C40" s="1371" t="s">
        <v>524</v>
      </c>
      <c r="D40" s="1429"/>
      <c r="E40" s="283"/>
      <c r="F40" s="263"/>
      <c r="G40" s="264"/>
      <c r="H40" s="265"/>
    </row>
    <row r="41" spans="2:8" ht="22.5">
      <c r="B41" s="1417"/>
      <c r="C41" s="1371" t="s">
        <v>3531</v>
      </c>
      <c r="D41" s="1429"/>
      <c r="E41" s="283"/>
      <c r="F41" s="263"/>
      <c r="G41" s="264"/>
      <c r="H41" s="265"/>
    </row>
    <row r="42" spans="2:8">
      <c r="B42" s="1417"/>
      <c r="C42" s="1376" t="s">
        <v>144</v>
      </c>
      <c r="D42" s="1429"/>
      <c r="E42" s="291"/>
      <c r="F42" s="285"/>
      <c r="G42" s="286"/>
      <c r="H42" s="287"/>
    </row>
    <row r="43" spans="2:8">
      <c r="B43" s="1417"/>
      <c r="C43" s="1372" t="s">
        <v>2261</v>
      </c>
      <c r="D43" s="1429"/>
      <c r="E43" s="266" t="s">
        <v>15</v>
      </c>
      <c r="F43" s="292">
        <v>326.39999999999998</v>
      </c>
      <c r="G43" s="193"/>
      <c r="H43" s="259">
        <f t="shared" ref="H43" si="1">F43*G43</f>
        <v>0</v>
      </c>
    </row>
    <row r="44" spans="2:8">
      <c r="B44" s="1417"/>
      <c r="C44" s="1372" t="s">
        <v>17</v>
      </c>
      <c r="D44" s="1429"/>
      <c r="E44" s="288"/>
      <c r="F44" s="261"/>
      <c r="G44" s="255"/>
      <c r="H44" s="256"/>
    </row>
    <row r="45" spans="2:8">
      <c r="B45" s="1433"/>
      <c r="C45" s="1372" t="s">
        <v>2262</v>
      </c>
      <c r="D45" s="1478"/>
      <c r="E45" s="293" t="s">
        <v>1</v>
      </c>
      <c r="F45" s="289">
        <v>15</v>
      </c>
      <c r="G45" s="193"/>
      <c r="H45" s="259">
        <f t="shared" ref="H45" si="2">F45*G45</f>
        <v>0</v>
      </c>
    </row>
    <row r="46" spans="2:8" ht="33.75">
      <c r="B46" s="1416" t="s">
        <v>2288</v>
      </c>
      <c r="C46" s="1375" t="s">
        <v>793</v>
      </c>
      <c r="D46" s="1467"/>
      <c r="E46" s="294"/>
      <c r="F46" s="280"/>
      <c r="G46" s="281"/>
      <c r="H46" s="282"/>
    </row>
    <row r="47" spans="2:8" ht="33.75">
      <c r="B47" s="1417"/>
      <c r="C47" s="1377" t="s">
        <v>371</v>
      </c>
      <c r="D47" s="1434"/>
      <c r="E47" s="262"/>
      <c r="F47" s="263"/>
      <c r="G47" s="264"/>
      <c r="H47" s="265"/>
    </row>
    <row r="48" spans="2:8" ht="22.5">
      <c r="B48" s="1417"/>
      <c r="C48" s="1371" t="s">
        <v>4882</v>
      </c>
      <c r="D48" s="1434"/>
      <c r="E48" s="262"/>
      <c r="F48" s="263"/>
      <c r="G48" s="264"/>
      <c r="H48" s="265"/>
    </row>
    <row r="49" spans="2:9" ht="33.75">
      <c r="B49" s="1417"/>
      <c r="C49" s="1371" t="s">
        <v>372</v>
      </c>
      <c r="D49" s="1434"/>
      <c r="E49" s="262"/>
      <c r="F49" s="263"/>
      <c r="G49" s="264"/>
      <c r="H49" s="265"/>
    </row>
    <row r="50" spans="2:9" ht="56.25">
      <c r="B50" s="1417"/>
      <c r="C50" s="1378" t="s">
        <v>3532</v>
      </c>
      <c r="D50" s="1434"/>
      <c r="E50" s="262"/>
      <c r="F50" s="263"/>
      <c r="G50" s="264"/>
      <c r="H50" s="265"/>
    </row>
    <row r="51" spans="2:9" ht="22.5">
      <c r="B51" s="1417"/>
      <c r="C51" s="1371" t="s">
        <v>525</v>
      </c>
      <c r="D51" s="1434"/>
      <c r="E51" s="262"/>
      <c r="F51" s="263"/>
      <c r="G51" s="264"/>
      <c r="H51" s="265"/>
    </row>
    <row r="52" spans="2:9" ht="45">
      <c r="B52" s="1417"/>
      <c r="C52" s="1371" t="s">
        <v>4355</v>
      </c>
      <c r="D52" s="1434"/>
      <c r="E52" s="262"/>
      <c r="F52" s="263"/>
      <c r="G52" s="264"/>
      <c r="H52" s="265"/>
    </row>
    <row r="53" spans="2:9">
      <c r="B53" s="1417"/>
      <c r="C53" s="1376" t="s">
        <v>145</v>
      </c>
      <c r="D53" s="1434"/>
      <c r="E53" s="295"/>
      <c r="F53" s="285"/>
      <c r="G53" s="286"/>
      <c r="H53" s="287"/>
    </row>
    <row r="54" spans="2:9">
      <c r="B54" s="1417"/>
      <c r="C54" s="1372" t="s">
        <v>2263</v>
      </c>
      <c r="D54" s="1434"/>
      <c r="E54" s="257" t="s">
        <v>28</v>
      </c>
      <c r="F54" s="276">
        <v>250</v>
      </c>
      <c r="G54" s="193"/>
      <c r="H54" s="259">
        <f t="shared" ref="H54:H59" si="3">F54*G54</f>
        <v>0</v>
      </c>
    </row>
    <row r="55" spans="2:9" ht="22.5">
      <c r="B55" s="1417"/>
      <c r="C55" s="1372" t="s">
        <v>2264</v>
      </c>
      <c r="D55" s="1434"/>
      <c r="E55" s="296" t="s">
        <v>28</v>
      </c>
      <c r="F55" s="297">
        <v>35</v>
      </c>
      <c r="G55" s="193"/>
      <c r="H55" s="259">
        <f t="shared" si="3"/>
        <v>0</v>
      </c>
    </row>
    <row r="56" spans="2:9">
      <c r="B56" s="1417"/>
      <c r="C56" s="1372" t="s">
        <v>2265</v>
      </c>
      <c r="D56" s="1434"/>
      <c r="E56" s="257" t="s">
        <v>28</v>
      </c>
      <c r="F56" s="276">
        <v>20.6</v>
      </c>
      <c r="G56" s="193"/>
      <c r="H56" s="259">
        <f t="shared" si="3"/>
        <v>0</v>
      </c>
    </row>
    <row r="57" spans="2:9">
      <c r="B57" s="1417"/>
      <c r="C57" s="1372" t="s">
        <v>17</v>
      </c>
      <c r="D57" s="1434"/>
      <c r="E57" s="274"/>
      <c r="F57" s="275"/>
      <c r="G57" s="298"/>
      <c r="H57" s="256"/>
    </row>
    <row r="58" spans="2:9">
      <c r="B58" s="1417"/>
      <c r="C58" s="1379" t="s">
        <v>2266</v>
      </c>
      <c r="D58" s="1434"/>
      <c r="E58" s="257" t="s">
        <v>1</v>
      </c>
      <c r="F58" s="299">
        <v>10</v>
      </c>
      <c r="G58" s="193"/>
      <c r="H58" s="259">
        <f t="shared" si="3"/>
        <v>0</v>
      </c>
    </row>
    <row r="59" spans="2:9">
      <c r="B59" s="1433"/>
      <c r="C59" s="1380" t="s">
        <v>2267</v>
      </c>
      <c r="D59" s="1434"/>
      <c r="E59" s="257" t="s">
        <v>1</v>
      </c>
      <c r="F59" s="258">
        <v>5</v>
      </c>
      <c r="G59" s="193"/>
      <c r="H59" s="259">
        <f t="shared" si="3"/>
        <v>0</v>
      </c>
    </row>
    <row r="60" spans="2:9" ht="22.5">
      <c r="B60" s="1416" t="s">
        <v>2289</v>
      </c>
      <c r="C60" s="1375" t="s">
        <v>566</v>
      </c>
      <c r="D60" s="1467"/>
      <c r="E60" s="262"/>
      <c r="F60" s="263"/>
      <c r="G60" s="264"/>
      <c r="H60" s="282"/>
    </row>
    <row r="61" spans="2:9" ht="22.5">
      <c r="B61" s="1417"/>
      <c r="C61" s="1371" t="s">
        <v>561</v>
      </c>
      <c r="D61" s="1434"/>
      <c r="E61" s="262"/>
      <c r="F61" s="263"/>
      <c r="G61" s="264"/>
      <c r="H61" s="265"/>
    </row>
    <row r="62" spans="2:9" ht="22.5">
      <c r="B62" s="1417"/>
      <c r="C62" s="1371" t="s">
        <v>373</v>
      </c>
      <c r="D62" s="1434"/>
      <c r="E62" s="262"/>
      <c r="F62" s="263"/>
      <c r="G62" s="264"/>
      <c r="H62" s="265"/>
    </row>
    <row r="63" spans="2:9" ht="56.25">
      <c r="B63" s="1417"/>
      <c r="C63" s="1378" t="s">
        <v>2269</v>
      </c>
      <c r="D63" s="1434"/>
      <c r="E63" s="262"/>
      <c r="F63" s="263"/>
      <c r="G63" s="264"/>
      <c r="H63" s="265"/>
    </row>
    <row r="64" spans="2:9" ht="33.75">
      <c r="B64" s="1417"/>
      <c r="C64" s="1378" t="s">
        <v>2268</v>
      </c>
      <c r="D64" s="1434"/>
      <c r="E64" s="262"/>
      <c r="F64" s="263"/>
      <c r="G64" s="264"/>
      <c r="H64" s="265"/>
      <c r="I64" s="300"/>
    </row>
    <row r="65" spans="2:9" ht="22.5">
      <c r="B65" s="1417"/>
      <c r="C65" s="1371" t="s">
        <v>3533</v>
      </c>
      <c r="D65" s="1434"/>
      <c r="E65" s="262"/>
      <c r="F65" s="263"/>
      <c r="G65" s="264"/>
      <c r="H65" s="265"/>
      <c r="I65" s="300"/>
    </row>
    <row r="66" spans="2:9">
      <c r="B66" s="1417"/>
      <c r="C66" s="1376" t="s">
        <v>562</v>
      </c>
      <c r="D66" s="1434"/>
      <c r="E66" s="284"/>
      <c r="F66" s="285"/>
      <c r="G66" s="286"/>
      <c r="H66" s="287"/>
    </row>
    <row r="67" spans="2:9">
      <c r="B67" s="1417"/>
      <c r="C67" s="1372" t="s">
        <v>4883</v>
      </c>
      <c r="D67" s="1434"/>
      <c r="E67" s="266" t="s">
        <v>15</v>
      </c>
      <c r="F67" s="258">
        <v>340</v>
      </c>
      <c r="G67" s="193"/>
      <c r="H67" s="259">
        <f t="shared" ref="H67:H71" si="4">F67*G67</f>
        <v>0</v>
      </c>
    </row>
    <row r="68" spans="2:9" ht="22.5">
      <c r="B68" s="1417"/>
      <c r="C68" s="1372" t="s">
        <v>563</v>
      </c>
      <c r="D68" s="1434"/>
      <c r="E68" s="266" t="s">
        <v>15</v>
      </c>
      <c r="F68" s="258">
        <v>25</v>
      </c>
      <c r="G68" s="193"/>
      <c r="H68" s="259">
        <f t="shared" si="4"/>
        <v>0</v>
      </c>
    </row>
    <row r="69" spans="2:9" ht="22.5">
      <c r="B69" s="1417"/>
      <c r="C69" s="1372" t="s">
        <v>4884</v>
      </c>
      <c r="D69" s="1434"/>
      <c r="E69" s="266" t="s">
        <v>15</v>
      </c>
      <c r="F69" s="258">
        <v>44.1</v>
      </c>
      <c r="G69" s="193"/>
      <c r="H69" s="259">
        <f t="shared" si="4"/>
        <v>0</v>
      </c>
    </row>
    <row r="70" spans="2:9" ht="22.5">
      <c r="B70" s="1417"/>
      <c r="C70" s="1372" t="s">
        <v>4885</v>
      </c>
      <c r="D70" s="1434"/>
      <c r="E70" s="266" t="s">
        <v>15</v>
      </c>
      <c r="F70" s="258">
        <v>20</v>
      </c>
      <c r="G70" s="193"/>
      <c r="H70" s="259">
        <f t="shared" si="4"/>
        <v>0</v>
      </c>
    </row>
    <row r="71" spans="2:9">
      <c r="B71" s="1433"/>
      <c r="C71" s="1372" t="s">
        <v>4886</v>
      </c>
      <c r="D71" s="1434"/>
      <c r="E71" s="266" t="s">
        <v>15</v>
      </c>
      <c r="F71" s="258">
        <v>35</v>
      </c>
      <c r="G71" s="193"/>
      <c r="H71" s="259">
        <f t="shared" si="4"/>
        <v>0</v>
      </c>
    </row>
    <row r="72" spans="2:9" ht="22.5">
      <c r="B72" s="1427" t="s">
        <v>2290</v>
      </c>
      <c r="C72" s="1375" t="s">
        <v>4887</v>
      </c>
      <c r="D72" s="1468"/>
      <c r="E72" s="301"/>
      <c r="F72" s="280"/>
      <c r="G72" s="281"/>
      <c r="H72" s="282"/>
    </row>
    <row r="73" spans="2:9" ht="22.5">
      <c r="B73" s="1427"/>
      <c r="C73" s="1371" t="s">
        <v>526</v>
      </c>
      <c r="D73" s="1419"/>
      <c r="E73" s="262"/>
      <c r="F73" s="263"/>
      <c r="G73" s="264"/>
      <c r="H73" s="302"/>
    </row>
    <row r="74" spans="2:9">
      <c r="B74" s="1427"/>
      <c r="C74" s="1371" t="s">
        <v>46</v>
      </c>
      <c r="D74" s="1419"/>
      <c r="E74" s="262"/>
      <c r="F74" s="263"/>
      <c r="G74" s="264"/>
      <c r="H74" s="265"/>
    </row>
    <row r="75" spans="2:9" ht="33.75">
      <c r="B75" s="1427"/>
      <c r="C75" s="1378" t="s">
        <v>49</v>
      </c>
      <c r="D75" s="1419"/>
      <c r="E75" s="262"/>
      <c r="F75" s="263"/>
      <c r="G75" s="264"/>
      <c r="H75" s="265"/>
    </row>
    <row r="76" spans="2:9" ht="22.5">
      <c r="B76" s="1427"/>
      <c r="C76" s="1371" t="s">
        <v>47</v>
      </c>
      <c r="D76" s="1419"/>
      <c r="E76" s="262"/>
      <c r="F76" s="263"/>
      <c r="G76" s="264"/>
      <c r="H76" s="265"/>
    </row>
    <row r="77" spans="2:9" ht="22.5">
      <c r="B77" s="1427"/>
      <c r="C77" s="1376" t="s">
        <v>3534</v>
      </c>
      <c r="D77" s="1419"/>
      <c r="E77" s="295"/>
      <c r="F77" s="285"/>
      <c r="G77" s="264"/>
      <c r="H77" s="287"/>
    </row>
    <row r="78" spans="2:9">
      <c r="B78" s="1427"/>
      <c r="C78" s="1372" t="s">
        <v>24</v>
      </c>
      <c r="D78" s="1420"/>
      <c r="E78" s="303" t="s">
        <v>15</v>
      </c>
      <c r="F78" s="292">
        <v>253.5</v>
      </c>
      <c r="G78" s="193"/>
      <c r="H78" s="259">
        <f t="shared" ref="H78" si="5">F78*G78</f>
        <v>0</v>
      </c>
    </row>
    <row r="79" spans="2:9" ht="33.75">
      <c r="B79" s="1427" t="s">
        <v>2291</v>
      </c>
      <c r="C79" s="1375" t="s">
        <v>4888</v>
      </c>
      <c r="D79" s="1468"/>
      <c r="E79" s="301"/>
      <c r="F79" s="280"/>
      <c r="G79" s="281"/>
      <c r="H79" s="282"/>
    </row>
    <row r="80" spans="2:9" ht="33.75">
      <c r="B80" s="1427"/>
      <c r="C80" s="1371" t="s">
        <v>527</v>
      </c>
      <c r="D80" s="1419"/>
      <c r="E80" s="262"/>
      <c r="F80" s="263"/>
      <c r="G80" s="264"/>
      <c r="H80" s="304"/>
    </row>
    <row r="81" spans="2:9">
      <c r="B81" s="1427"/>
      <c r="C81" s="1371" t="s">
        <v>46</v>
      </c>
      <c r="D81" s="1419"/>
      <c r="E81" s="262"/>
      <c r="F81" s="263"/>
      <c r="G81" s="264"/>
      <c r="H81" s="265"/>
    </row>
    <row r="82" spans="2:9" ht="33.75">
      <c r="B82" s="1427"/>
      <c r="C82" s="1378" t="s">
        <v>49</v>
      </c>
      <c r="D82" s="1419"/>
      <c r="E82" s="262"/>
      <c r="F82" s="263"/>
      <c r="G82" s="264"/>
      <c r="H82" s="265"/>
    </row>
    <row r="83" spans="2:9" ht="22.5">
      <c r="B83" s="1427"/>
      <c r="C83" s="1378" t="s">
        <v>3535</v>
      </c>
      <c r="D83" s="1419"/>
      <c r="E83" s="262"/>
      <c r="F83" s="263"/>
      <c r="G83" s="264"/>
      <c r="H83" s="265"/>
    </row>
    <row r="84" spans="2:9" ht="30.75" customHeight="1">
      <c r="B84" s="1427"/>
      <c r="C84" s="1371" t="s">
        <v>47</v>
      </c>
      <c r="D84" s="1419"/>
      <c r="E84" s="262"/>
      <c r="F84" s="263"/>
      <c r="G84" s="264"/>
      <c r="H84" s="265"/>
    </row>
    <row r="85" spans="2:9" ht="28.5" customHeight="1">
      <c r="B85" s="1427"/>
      <c r="C85" s="1376" t="s">
        <v>3534</v>
      </c>
      <c r="D85" s="1419"/>
      <c r="E85" s="295"/>
      <c r="F85" s="285"/>
      <c r="G85" s="286"/>
      <c r="H85" s="287"/>
    </row>
    <row r="86" spans="2:9">
      <c r="B86" s="1427"/>
      <c r="C86" s="1372" t="s">
        <v>24</v>
      </c>
      <c r="D86" s="1420"/>
      <c r="E86" s="266" t="s">
        <v>15</v>
      </c>
      <c r="F86" s="258">
        <v>253.5</v>
      </c>
      <c r="G86" s="193"/>
      <c r="H86" s="259">
        <f t="shared" ref="H86" si="6">F86*G86</f>
        <v>0</v>
      </c>
    </row>
    <row r="87" spans="2:9" ht="22.5">
      <c r="B87" s="1479" t="s">
        <v>2292</v>
      </c>
      <c r="C87" s="1375" t="s">
        <v>4889</v>
      </c>
      <c r="D87" s="1467"/>
      <c r="E87" s="301"/>
      <c r="F87" s="280"/>
      <c r="G87" s="281"/>
      <c r="H87" s="282"/>
    </row>
    <row r="88" spans="2:9" ht="33.75">
      <c r="B88" s="1479"/>
      <c r="C88" s="1371" t="s">
        <v>567</v>
      </c>
      <c r="D88" s="1434"/>
      <c r="E88" s="262"/>
      <c r="F88" s="263"/>
      <c r="G88" s="264"/>
      <c r="H88" s="304"/>
    </row>
    <row r="89" spans="2:9">
      <c r="B89" s="1479"/>
      <c r="C89" s="1371" t="s">
        <v>46</v>
      </c>
      <c r="D89" s="1434"/>
      <c r="E89" s="262"/>
      <c r="F89" s="263"/>
      <c r="G89" s="264"/>
      <c r="H89" s="265"/>
    </row>
    <row r="90" spans="2:9" ht="33.75">
      <c r="B90" s="1479"/>
      <c r="C90" s="1378" t="s">
        <v>49</v>
      </c>
      <c r="D90" s="1434"/>
      <c r="E90" s="262"/>
      <c r="F90" s="263"/>
      <c r="G90" s="264"/>
      <c r="H90" s="265"/>
    </row>
    <row r="91" spans="2:9" ht="33.75">
      <c r="B91" s="1479"/>
      <c r="C91" s="1371" t="s">
        <v>48</v>
      </c>
      <c r="D91" s="1434"/>
      <c r="E91" s="262"/>
      <c r="F91" s="263"/>
      <c r="G91" s="264"/>
      <c r="H91" s="265"/>
    </row>
    <row r="92" spans="2:9" ht="22.5">
      <c r="B92" s="1479"/>
      <c r="C92" s="1376" t="s">
        <v>3534</v>
      </c>
      <c r="D92" s="1434"/>
      <c r="E92" s="295"/>
      <c r="F92" s="285"/>
      <c r="G92" s="286"/>
      <c r="H92" s="287"/>
    </row>
    <row r="93" spans="2:9">
      <c r="B93" s="1479"/>
      <c r="C93" s="1372" t="s">
        <v>24</v>
      </c>
      <c r="D93" s="1434"/>
      <c r="E93" s="257" t="s">
        <v>15</v>
      </c>
      <c r="F93" s="258">
        <v>144</v>
      </c>
      <c r="G93" s="193"/>
      <c r="H93" s="259">
        <f t="shared" ref="H93" si="7">F93*G93</f>
        <v>0</v>
      </c>
    </row>
    <row r="94" spans="2:9" ht="22.5">
      <c r="B94" s="1427" t="s">
        <v>2293</v>
      </c>
      <c r="C94" s="1375" t="s">
        <v>50</v>
      </c>
      <c r="D94" s="1467"/>
      <c r="E94" s="301"/>
      <c r="F94" s="280"/>
      <c r="G94" s="281"/>
      <c r="H94" s="282"/>
    </row>
    <row r="95" spans="2:9" ht="33.75">
      <c r="B95" s="1427"/>
      <c r="C95" s="1371" t="s">
        <v>794</v>
      </c>
      <c r="D95" s="1434"/>
      <c r="E95" s="262"/>
      <c r="F95" s="263"/>
      <c r="G95" s="264"/>
      <c r="H95" s="305"/>
      <c r="I95" s="231"/>
    </row>
    <row r="96" spans="2:9">
      <c r="B96" s="1427"/>
      <c r="C96" s="1371" t="s">
        <v>46</v>
      </c>
      <c r="D96" s="1434"/>
      <c r="E96" s="262"/>
      <c r="F96" s="263"/>
      <c r="G96" s="264"/>
      <c r="H96" s="265"/>
    </row>
    <row r="97" spans="2:8" ht="45">
      <c r="B97" s="1427"/>
      <c r="C97" s="1378" t="s">
        <v>2270</v>
      </c>
      <c r="D97" s="1434"/>
      <c r="E97" s="262"/>
      <c r="F97" s="263"/>
      <c r="G97" s="264"/>
      <c r="H97" s="265"/>
    </row>
    <row r="98" spans="2:8" ht="33.75">
      <c r="B98" s="1427"/>
      <c r="C98" s="1371" t="s">
        <v>48</v>
      </c>
      <c r="D98" s="1434"/>
      <c r="E98" s="262"/>
      <c r="F98" s="263"/>
      <c r="G98" s="264"/>
      <c r="H98" s="265"/>
    </row>
    <row r="99" spans="2:8" ht="22.5">
      <c r="B99" s="1427"/>
      <c r="C99" s="1376" t="s">
        <v>3534</v>
      </c>
      <c r="D99" s="1434"/>
      <c r="E99" s="295"/>
      <c r="F99" s="285"/>
      <c r="G99" s="286"/>
      <c r="H99" s="287"/>
    </row>
    <row r="100" spans="2:8">
      <c r="B100" s="1427"/>
      <c r="C100" s="1372" t="s">
        <v>24</v>
      </c>
      <c r="D100" s="1434"/>
      <c r="E100" s="306" t="s">
        <v>15</v>
      </c>
      <c r="F100" s="292">
        <v>22.8</v>
      </c>
      <c r="G100" s="193"/>
      <c r="H100" s="259">
        <f t="shared" ref="H100" si="8">F100*G100</f>
        <v>0</v>
      </c>
    </row>
    <row r="101" spans="2:8" ht="33.75">
      <c r="B101" s="1427" t="s">
        <v>2294</v>
      </c>
      <c r="C101" s="1375" t="s">
        <v>4890</v>
      </c>
      <c r="D101" s="1467"/>
      <c r="E101" s="301"/>
      <c r="F101" s="280"/>
      <c r="G101" s="281"/>
      <c r="H101" s="282"/>
    </row>
    <row r="102" spans="2:8" ht="22.5">
      <c r="B102" s="1427"/>
      <c r="C102" s="1371" t="s">
        <v>795</v>
      </c>
      <c r="D102" s="1434"/>
      <c r="E102" s="262"/>
      <c r="F102" s="263"/>
      <c r="G102" s="264"/>
      <c r="H102" s="304"/>
    </row>
    <row r="103" spans="2:8">
      <c r="B103" s="1427"/>
      <c r="C103" s="1371" t="s">
        <v>46</v>
      </c>
      <c r="D103" s="1434"/>
      <c r="E103" s="262"/>
      <c r="F103" s="263"/>
      <c r="G103" s="264"/>
      <c r="H103" s="265"/>
    </row>
    <row r="104" spans="2:8" ht="33.75">
      <c r="B104" s="1427"/>
      <c r="C104" s="1378" t="s">
        <v>49</v>
      </c>
      <c r="D104" s="1434"/>
      <c r="E104" s="262"/>
      <c r="F104" s="263"/>
      <c r="G104" s="264"/>
      <c r="H104" s="265"/>
    </row>
    <row r="105" spans="2:8" ht="33.75">
      <c r="B105" s="1427"/>
      <c r="C105" s="1371" t="s">
        <v>48</v>
      </c>
      <c r="D105" s="1434"/>
      <c r="E105" s="262"/>
      <c r="F105" s="263"/>
      <c r="G105" s="264"/>
      <c r="H105" s="265"/>
    </row>
    <row r="106" spans="2:8" ht="22.5">
      <c r="B106" s="1427"/>
      <c r="C106" s="1376" t="s">
        <v>3534</v>
      </c>
      <c r="D106" s="1434"/>
      <c r="E106" s="295"/>
      <c r="F106" s="285"/>
      <c r="G106" s="286"/>
      <c r="H106" s="287"/>
    </row>
    <row r="107" spans="2:8">
      <c r="B107" s="1427"/>
      <c r="C107" s="1372" t="s">
        <v>24</v>
      </c>
      <c r="D107" s="1434"/>
      <c r="E107" s="257" t="s">
        <v>15</v>
      </c>
      <c r="F107" s="258">
        <v>44.1</v>
      </c>
      <c r="G107" s="193"/>
      <c r="H107" s="259">
        <f t="shared" ref="H107" si="9">F107*G107</f>
        <v>0</v>
      </c>
    </row>
    <row r="108" spans="2:8" ht="45">
      <c r="B108" s="1427" t="s">
        <v>2295</v>
      </c>
      <c r="C108" s="1375" t="s">
        <v>4891</v>
      </c>
      <c r="D108" s="1467"/>
      <c r="E108" s="301"/>
      <c r="F108" s="280"/>
      <c r="G108" s="281"/>
      <c r="H108" s="282"/>
    </row>
    <row r="109" spans="2:8" ht="22.5">
      <c r="B109" s="1427"/>
      <c r="C109" s="1371" t="s">
        <v>795</v>
      </c>
      <c r="D109" s="1434"/>
      <c r="E109" s="262"/>
      <c r="F109" s="263"/>
      <c r="G109" s="264"/>
      <c r="H109" s="304"/>
    </row>
    <row r="110" spans="2:8">
      <c r="B110" s="1427"/>
      <c r="C110" s="1371" t="s">
        <v>46</v>
      </c>
      <c r="D110" s="1434"/>
      <c r="E110" s="262"/>
      <c r="F110" s="263"/>
      <c r="G110" s="264"/>
      <c r="H110" s="265"/>
    </row>
    <row r="111" spans="2:8" ht="33.75">
      <c r="B111" s="1427"/>
      <c r="C111" s="1378" t="s">
        <v>49</v>
      </c>
      <c r="D111" s="1434"/>
      <c r="E111" s="262"/>
      <c r="F111" s="263"/>
      <c r="G111" s="264"/>
      <c r="H111" s="265"/>
    </row>
    <row r="112" spans="2:8" ht="33.75">
      <c r="B112" s="1427"/>
      <c r="C112" s="1371" t="s">
        <v>48</v>
      </c>
      <c r="D112" s="1434"/>
      <c r="E112" s="262"/>
      <c r="F112" s="263"/>
      <c r="G112" s="264"/>
      <c r="H112" s="265"/>
    </row>
    <row r="113" spans="2:8" ht="22.5">
      <c r="B113" s="1427"/>
      <c r="C113" s="1376" t="s">
        <v>3534</v>
      </c>
      <c r="D113" s="1434"/>
      <c r="E113" s="295"/>
      <c r="F113" s="285"/>
      <c r="G113" s="286"/>
      <c r="H113" s="287"/>
    </row>
    <row r="114" spans="2:8">
      <c r="B114" s="1427"/>
      <c r="C114" s="1370" t="s">
        <v>24</v>
      </c>
      <c r="D114" s="1434"/>
      <c r="E114" s="257" t="s">
        <v>15</v>
      </c>
      <c r="F114" s="258">
        <v>35</v>
      </c>
      <c r="G114" s="193"/>
      <c r="H114" s="259">
        <f t="shared" ref="H114" si="10">F114*G114</f>
        <v>0</v>
      </c>
    </row>
    <row r="115" spans="2:8" ht="22.5">
      <c r="B115" s="1427" t="s">
        <v>2296</v>
      </c>
      <c r="C115" s="1375" t="s">
        <v>51</v>
      </c>
      <c r="D115" s="1467"/>
      <c r="E115" s="301"/>
      <c r="F115" s="280"/>
      <c r="G115" s="281"/>
      <c r="H115" s="282"/>
    </row>
    <row r="116" spans="2:8" ht="22.5">
      <c r="B116" s="1427"/>
      <c r="C116" s="1371" t="s">
        <v>564</v>
      </c>
      <c r="D116" s="1434"/>
      <c r="E116" s="262"/>
      <c r="F116" s="263"/>
      <c r="G116" s="264"/>
      <c r="H116" s="304"/>
    </row>
    <row r="117" spans="2:8">
      <c r="B117" s="1427"/>
      <c r="C117" s="1371" t="s">
        <v>52</v>
      </c>
      <c r="D117" s="1434"/>
      <c r="E117" s="262"/>
      <c r="F117" s="263"/>
      <c r="G117" s="264"/>
      <c r="H117" s="265"/>
    </row>
    <row r="118" spans="2:8" ht="33.75">
      <c r="B118" s="1427"/>
      <c r="C118" s="1376" t="s">
        <v>4356</v>
      </c>
      <c r="D118" s="1434"/>
      <c r="E118" s="295"/>
      <c r="F118" s="285"/>
      <c r="G118" s="286"/>
      <c r="H118" s="287"/>
    </row>
    <row r="119" spans="2:8">
      <c r="B119" s="1427"/>
      <c r="C119" s="1372" t="s">
        <v>24</v>
      </c>
      <c r="D119" s="1434"/>
      <c r="E119" s="257" t="s">
        <v>15</v>
      </c>
      <c r="F119" s="258">
        <v>62</v>
      </c>
      <c r="G119" s="193"/>
      <c r="H119" s="259">
        <f t="shared" ref="H119" si="11">F119*G119</f>
        <v>0</v>
      </c>
    </row>
    <row r="120" spans="2:8">
      <c r="B120" s="1427" t="s">
        <v>2297</v>
      </c>
      <c r="C120" s="1375" t="s">
        <v>568</v>
      </c>
      <c r="D120" s="1466"/>
      <c r="E120" s="279"/>
      <c r="F120" s="263"/>
      <c r="G120" s="264"/>
      <c r="H120" s="282"/>
    </row>
    <row r="121" spans="2:8" ht="33.75">
      <c r="B121" s="1427"/>
      <c r="C121" s="1371" t="s">
        <v>796</v>
      </c>
      <c r="D121" s="1429"/>
      <c r="E121" s="283"/>
      <c r="F121" s="263"/>
      <c r="G121" s="264"/>
      <c r="H121" s="265"/>
    </row>
    <row r="122" spans="2:8" ht="33.75">
      <c r="B122" s="1427"/>
      <c r="C122" s="1371" t="s">
        <v>528</v>
      </c>
      <c r="D122" s="1429"/>
      <c r="E122" s="283"/>
      <c r="F122" s="263"/>
      <c r="G122" s="264"/>
      <c r="H122" s="265"/>
    </row>
    <row r="123" spans="2:8" ht="22.5">
      <c r="B123" s="1427"/>
      <c r="C123" s="1371" t="s">
        <v>4892</v>
      </c>
      <c r="D123" s="1429"/>
      <c r="E123" s="283"/>
      <c r="F123" s="263"/>
      <c r="G123" s="264"/>
      <c r="H123" s="265"/>
    </row>
    <row r="124" spans="2:8" ht="22.5">
      <c r="B124" s="1427"/>
      <c r="C124" s="1376" t="s">
        <v>4357</v>
      </c>
      <c r="D124" s="1429"/>
      <c r="E124" s="284"/>
      <c r="F124" s="285"/>
      <c r="G124" s="286"/>
      <c r="H124" s="287"/>
    </row>
    <row r="125" spans="2:8">
      <c r="B125" s="1427"/>
      <c r="C125" s="1372" t="s">
        <v>34</v>
      </c>
      <c r="D125" s="1429"/>
      <c r="E125" s="266" t="s">
        <v>1</v>
      </c>
      <c r="F125" s="258">
        <v>1</v>
      </c>
      <c r="G125" s="193"/>
      <c r="H125" s="259">
        <f t="shared" ref="H125" si="12">F125*G125</f>
        <v>0</v>
      </c>
    </row>
    <row r="126" spans="2:8">
      <c r="B126" s="1427" t="s">
        <v>2298</v>
      </c>
      <c r="C126" s="1380" t="s">
        <v>54</v>
      </c>
      <c r="D126" s="1467"/>
      <c r="E126" s="262"/>
      <c r="F126" s="263"/>
      <c r="G126" s="264"/>
      <c r="H126" s="282"/>
    </row>
    <row r="127" spans="2:8">
      <c r="B127" s="1427"/>
      <c r="C127" s="1381" t="s">
        <v>53</v>
      </c>
      <c r="D127" s="1434"/>
      <c r="E127" s="262"/>
      <c r="F127" s="263"/>
      <c r="G127" s="264"/>
      <c r="H127" s="265"/>
    </row>
    <row r="128" spans="2:8" ht="22.5">
      <c r="B128" s="1427"/>
      <c r="C128" s="1381" t="s">
        <v>32</v>
      </c>
      <c r="D128" s="1434"/>
      <c r="E128" s="262"/>
      <c r="F128" s="263"/>
      <c r="G128" s="264"/>
      <c r="H128" s="265"/>
    </row>
    <row r="129" spans="2:8" ht="22.5">
      <c r="B129" s="1427"/>
      <c r="C129" s="1381" t="s">
        <v>537</v>
      </c>
      <c r="D129" s="1434"/>
      <c r="E129" s="262"/>
      <c r="F129" s="263"/>
      <c r="G129" s="264"/>
      <c r="H129" s="265"/>
    </row>
    <row r="130" spans="2:8" ht="22.5">
      <c r="B130" s="1427"/>
      <c r="C130" s="1381" t="s">
        <v>3536</v>
      </c>
      <c r="D130" s="1434"/>
      <c r="E130" s="262"/>
      <c r="F130" s="263"/>
      <c r="G130" s="264"/>
      <c r="H130" s="265"/>
    </row>
    <row r="131" spans="2:8" ht="33.75">
      <c r="B131" s="1427"/>
      <c r="C131" s="1382" t="s">
        <v>296</v>
      </c>
      <c r="D131" s="1434"/>
      <c r="E131" s="262"/>
      <c r="F131" s="263"/>
      <c r="G131" s="264"/>
      <c r="H131" s="265"/>
    </row>
    <row r="132" spans="2:8">
      <c r="B132" s="1427"/>
      <c r="C132" s="1383" t="s">
        <v>33</v>
      </c>
      <c r="D132" s="1434"/>
      <c r="E132" s="284"/>
      <c r="F132" s="285"/>
      <c r="G132" s="286"/>
      <c r="H132" s="287"/>
    </row>
    <row r="133" spans="2:8">
      <c r="B133" s="1427"/>
      <c r="C133" s="1383" t="s">
        <v>2271</v>
      </c>
      <c r="D133" s="1434"/>
      <c r="E133" s="257" t="s">
        <v>1</v>
      </c>
      <c r="F133" s="258">
        <v>1</v>
      </c>
      <c r="G133" s="193"/>
      <c r="H133" s="259">
        <f t="shared" ref="H133:H137" si="13">F133*G133</f>
        <v>0</v>
      </c>
    </row>
    <row r="134" spans="2:8">
      <c r="B134" s="1427"/>
      <c r="C134" s="1383" t="s">
        <v>2272</v>
      </c>
      <c r="D134" s="1434"/>
      <c r="E134" s="257" t="s">
        <v>1</v>
      </c>
      <c r="F134" s="258">
        <v>1</v>
      </c>
      <c r="G134" s="193"/>
      <c r="H134" s="259">
        <f t="shared" si="13"/>
        <v>0</v>
      </c>
    </row>
    <row r="135" spans="2:8">
      <c r="B135" s="1427"/>
      <c r="C135" s="1383" t="s">
        <v>2273</v>
      </c>
      <c r="D135" s="1434"/>
      <c r="E135" s="257" t="s">
        <v>1</v>
      </c>
      <c r="F135" s="258">
        <v>1</v>
      </c>
      <c r="G135" s="193"/>
      <c r="H135" s="259">
        <f t="shared" si="13"/>
        <v>0</v>
      </c>
    </row>
    <row r="136" spans="2:8">
      <c r="B136" s="1427"/>
      <c r="C136" s="1383" t="s">
        <v>2274</v>
      </c>
      <c r="D136" s="1434"/>
      <c r="E136" s="257" t="s">
        <v>1</v>
      </c>
      <c r="F136" s="258">
        <v>1</v>
      </c>
      <c r="G136" s="193"/>
      <c r="H136" s="259">
        <f t="shared" si="13"/>
        <v>0</v>
      </c>
    </row>
    <row r="137" spans="2:8">
      <c r="B137" s="1427"/>
      <c r="C137" s="1383" t="s">
        <v>2275</v>
      </c>
      <c r="D137" s="1434"/>
      <c r="E137" s="307" t="s">
        <v>1</v>
      </c>
      <c r="F137" s="258">
        <v>2</v>
      </c>
      <c r="G137" s="193"/>
      <c r="H137" s="259">
        <f t="shared" si="13"/>
        <v>0</v>
      </c>
    </row>
    <row r="138" spans="2:8" ht="22.5">
      <c r="B138" s="1427" t="s">
        <v>2299</v>
      </c>
      <c r="C138" s="1375" t="s">
        <v>55</v>
      </c>
      <c r="D138" s="1467"/>
      <c r="E138" s="279"/>
      <c r="F138" s="263"/>
      <c r="G138" s="264"/>
      <c r="H138" s="282"/>
    </row>
    <row r="139" spans="2:8" ht="33.75">
      <c r="B139" s="1427"/>
      <c r="C139" s="1378" t="s">
        <v>911</v>
      </c>
      <c r="D139" s="1434"/>
      <c r="E139" s="262"/>
      <c r="F139" s="263"/>
      <c r="G139" s="264"/>
      <c r="H139" s="265"/>
    </row>
    <row r="140" spans="2:8" ht="33.75">
      <c r="B140" s="1427"/>
      <c r="C140" s="1384" t="s">
        <v>912</v>
      </c>
      <c r="D140" s="1434"/>
      <c r="E140" s="262"/>
      <c r="F140" s="263"/>
      <c r="G140" s="264"/>
      <c r="H140" s="304"/>
    </row>
    <row r="141" spans="2:8">
      <c r="B141" s="1427"/>
      <c r="C141" s="1371" t="s">
        <v>905</v>
      </c>
      <c r="D141" s="1434"/>
      <c r="E141" s="262"/>
      <c r="F141" s="263"/>
      <c r="G141" s="264"/>
      <c r="H141" s="265"/>
    </row>
    <row r="142" spans="2:8" ht="22.5">
      <c r="B142" s="1427"/>
      <c r="C142" s="1377" t="s">
        <v>35</v>
      </c>
      <c r="D142" s="1434"/>
      <c r="E142" s="262"/>
      <c r="F142" s="263"/>
      <c r="G142" s="264"/>
      <c r="H142" s="265"/>
    </row>
    <row r="143" spans="2:8" ht="33.75">
      <c r="B143" s="1427"/>
      <c r="C143" s="1371" t="s">
        <v>61</v>
      </c>
      <c r="D143" s="1434"/>
      <c r="E143" s="262"/>
      <c r="F143" s="263"/>
      <c r="G143" s="264"/>
      <c r="H143" s="265"/>
    </row>
    <row r="144" spans="2:8" ht="22.5">
      <c r="B144" s="1427"/>
      <c r="C144" s="1376" t="s">
        <v>3545</v>
      </c>
      <c r="D144" s="1434"/>
      <c r="E144" s="262"/>
      <c r="F144" s="285"/>
      <c r="G144" s="264"/>
      <c r="H144" s="265"/>
    </row>
    <row r="145" spans="2:8">
      <c r="B145" s="1427"/>
      <c r="C145" s="1385" t="s">
        <v>29</v>
      </c>
      <c r="D145" s="1418"/>
      <c r="E145" s="293" t="s">
        <v>36</v>
      </c>
      <c r="F145" s="258">
        <v>475</v>
      </c>
      <c r="G145" s="193"/>
      <c r="H145" s="259">
        <f t="shared" ref="H145" si="14">F145*G145</f>
        <v>0</v>
      </c>
    </row>
    <row r="146" spans="2:8" ht="22.5">
      <c r="B146" s="1427" t="s">
        <v>2300</v>
      </c>
      <c r="C146" s="1386" t="s">
        <v>569</v>
      </c>
      <c r="D146" s="1468"/>
      <c r="E146" s="294"/>
      <c r="F146" s="263"/>
      <c r="G146" s="281"/>
      <c r="H146" s="282"/>
    </row>
    <row r="147" spans="2:8" ht="22.5">
      <c r="B147" s="1427"/>
      <c r="C147" s="1387" t="s">
        <v>797</v>
      </c>
      <c r="D147" s="1419"/>
      <c r="E147" s="308"/>
      <c r="F147" s="263"/>
      <c r="G147" s="264"/>
      <c r="H147" s="265"/>
    </row>
    <row r="148" spans="2:8" ht="33.75">
      <c r="B148" s="1427"/>
      <c r="C148" s="1388" t="s">
        <v>4358</v>
      </c>
      <c r="D148" s="1419"/>
      <c r="E148" s="308"/>
      <c r="F148" s="285"/>
      <c r="G148" s="286"/>
      <c r="H148" s="265"/>
    </row>
    <row r="149" spans="2:8">
      <c r="B149" s="1427"/>
      <c r="C149" s="1389" t="s">
        <v>570</v>
      </c>
      <c r="D149" s="1420"/>
      <c r="E149" s="293" t="s">
        <v>36</v>
      </c>
      <c r="F149" s="309">
        <v>7.6</v>
      </c>
      <c r="G149" s="193"/>
      <c r="H149" s="259">
        <f t="shared" ref="H149" si="15">F149*G149</f>
        <v>0</v>
      </c>
    </row>
    <row r="150" spans="2:8" ht="22.5">
      <c r="B150" s="1427" t="s">
        <v>2301</v>
      </c>
      <c r="C150" s="1375" t="s">
        <v>586</v>
      </c>
      <c r="D150" s="1466"/>
      <c r="E150" s="310"/>
      <c r="F150" s="280"/>
      <c r="G150" s="281"/>
      <c r="H150" s="282"/>
    </row>
    <row r="151" spans="2:8" ht="33.75">
      <c r="B151" s="1427"/>
      <c r="C151" s="1378" t="s">
        <v>911</v>
      </c>
      <c r="D151" s="1429"/>
      <c r="E151" s="311"/>
      <c r="F151" s="263"/>
      <c r="G151" s="264"/>
      <c r="H151" s="265"/>
    </row>
    <row r="152" spans="2:8" ht="33.75">
      <c r="B152" s="1427"/>
      <c r="C152" s="1378" t="s">
        <v>912</v>
      </c>
      <c r="D152" s="1429"/>
      <c r="E152" s="311"/>
      <c r="F152" s="263"/>
      <c r="G152" s="264"/>
      <c r="H152" s="304"/>
    </row>
    <row r="153" spans="2:8">
      <c r="B153" s="1427"/>
      <c r="C153" s="1371" t="s">
        <v>905</v>
      </c>
      <c r="D153" s="1429"/>
      <c r="E153" s="311"/>
      <c r="F153" s="263"/>
      <c r="G153" s="264"/>
      <c r="H153" s="265"/>
    </row>
    <row r="154" spans="2:8" ht="22.5">
      <c r="B154" s="1427"/>
      <c r="C154" s="1371" t="s">
        <v>35</v>
      </c>
      <c r="D154" s="1429"/>
      <c r="E154" s="311"/>
      <c r="F154" s="263"/>
      <c r="G154" s="264"/>
      <c r="H154" s="265"/>
    </row>
    <row r="155" spans="2:8" ht="33.75">
      <c r="B155" s="1427"/>
      <c r="C155" s="1371" t="s">
        <v>565</v>
      </c>
      <c r="D155" s="1429"/>
      <c r="E155" s="311"/>
      <c r="F155" s="263"/>
      <c r="G155" s="264"/>
      <c r="H155" s="265"/>
    </row>
    <row r="156" spans="2:8" ht="22.5">
      <c r="B156" s="1427"/>
      <c r="C156" s="1371" t="s">
        <v>3537</v>
      </c>
      <c r="D156" s="1429"/>
      <c r="E156" s="311"/>
      <c r="F156" s="263"/>
      <c r="G156" s="264"/>
      <c r="H156" s="265"/>
    </row>
    <row r="157" spans="2:8" ht="22.5">
      <c r="B157" s="1427"/>
      <c r="C157" s="1376" t="s">
        <v>71</v>
      </c>
      <c r="D157" s="1429"/>
      <c r="E157" s="291"/>
      <c r="F157" s="285"/>
      <c r="G157" s="286"/>
      <c r="H157" s="287"/>
    </row>
    <row r="158" spans="2:8">
      <c r="B158" s="1427"/>
      <c r="C158" s="1372" t="s">
        <v>29</v>
      </c>
      <c r="D158" s="1420"/>
      <c r="E158" s="303" t="s">
        <v>36</v>
      </c>
      <c r="F158" s="292">
        <v>265</v>
      </c>
      <c r="G158" s="193"/>
      <c r="H158" s="259">
        <f t="shared" ref="H158" si="16">F158*G158</f>
        <v>0</v>
      </c>
    </row>
    <row r="159" spans="2:8">
      <c r="B159" s="1427" t="s">
        <v>2302</v>
      </c>
      <c r="C159" s="1375" t="s">
        <v>56</v>
      </c>
      <c r="D159" s="1104"/>
      <c r="E159" s="310"/>
      <c r="F159" s="280"/>
      <c r="G159" s="281"/>
      <c r="H159" s="282"/>
    </row>
    <row r="160" spans="2:8" ht="33.75">
      <c r="B160" s="1427"/>
      <c r="C160" s="1378" t="s">
        <v>911</v>
      </c>
      <c r="D160" s="1105"/>
      <c r="E160" s="311"/>
      <c r="F160" s="263"/>
      <c r="G160" s="264"/>
      <c r="H160" s="265"/>
    </row>
    <row r="161" spans="2:8" ht="33.75">
      <c r="B161" s="1427"/>
      <c r="C161" s="1378" t="s">
        <v>912</v>
      </c>
      <c r="D161" s="1105"/>
      <c r="E161" s="311"/>
      <c r="F161" s="263"/>
      <c r="G161" s="264"/>
      <c r="H161" s="304"/>
    </row>
    <row r="162" spans="2:8" ht="33.75">
      <c r="B162" s="1427"/>
      <c r="C162" s="1371" t="s">
        <v>529</v>
      </c>
      <c r="D162" s="1105"/>
      <c r="E162" s="311"/>
      <c r="F162" s="263"/>
      <c r="G162" s="264"/>
      <c r="H162" s="265"/>
    </row>
    <row r="163" spans="2:8" ht="22.5">
      <c r="B163" s="1427"/>
      <c r="C163" s="1376" t="s">
        <v>3538</v>
      </c>
      <c r="D163" s="1106"/>
      <c r="E163" s="291"/>
      <c r="F163" s="285"/>
      <c r="G163" s="286"/>
      <c r="H163" s="287"/>
    </row>
    <row r="164" spans="2:8">
      <c r="B164" s="1427"/>
      <c r="C164" s="1372" t="s">
        <v>24</v>
      </c>
      <c r="D164" s="1107"/>
      <c r="E164" s="266" t="s">
        <v>15</v>
      </c>
      <c r="F164" s="258">
        <v>1839</v>
      </c>
      <c r="G164" s="193"/>
      <c r="H164" s="259">
        <f t="shared" ref="H164:H221" si="17">F164*G164</f>
        <v>0</v>
      </c>
    </row>
    <row r="165" spans="2:8" ht="22.5">
      <c r="B165" s="1427" t="s">
        <v>2303</v>
      </c>
      <c r="C165" s="1375" t="s">
        <v>2119</v>
      </c>
      <c r="D165" s="1466"/>
      <c r="E165" s="310"/>
      <c r="F165" s="263"/>
      <c r="G165" s="264"/>
      <c r="H165" s="282"/>
    </row>
    <row r="166" spans="2:8" ht="22.5">
      <c r="B166" s="1427"/>
      <c r="C166" s="1371" t="s">
        <v>530</v>
      </c>
      <c r="D166" s="1429"/>
      <c r="E166" s="311"/>
      <c r="F166" s="263"/>
      <c r="G166" s="264"/>
      <c r="H166" s="265"/>
    </row>
    <row r="167" spans="2:8">
      <c r="B167" s="1427"/>
      <c r="C167" s="1371" t="s">
        <v>57</v>
      </c>
      <c r="D167" s="1429"/>
      <c r="E167" s="311"/>
      <c r="F167" s="263"/>
      <c r="G167" s="264"/>
      <c r="H167" s="265"/>
    </row>
    <row r="168" spans="2:8" ht="22.5">
      <c r="B168" s="1427"/>
      <c r="C168" s="1376" t="s">
        <v>3538</v>
      </c>
      <c r="D168" s="1429"/>
      <c r="E168" s="291"/>
      <c r="F168" s="263"/>
      <c r="G168" s="264"/>
      <c r="H168" s="287"/>
    </row>
    <row r="169" spans="2:8">
      <c r="B169" s="1427"/>
      <c r="C169" s="1372" t="s">
        <v>24</v>
      </c>
      <c r="D169" s="1420"/>
      <c r="E169" s="266" t="s">
        <v>15</v>
      </c>
      <c r="F169" s="258">
        <v>1386.3</v>
      </c>
      <c r="G169" s="193"/>
      <c r="H169" s="259">
        <f t="shared" si="17"/>
        <v>0</v>
      </c>
    </row>
    <row r="170" spans="2:8" ht="22.5">
      <c r="B170" s="1427" t="s">
        <v>2304</v>
      </c>
      <c r="C170" s="1390" t="s">
        <v>4481</v>
      </c>
      <c r="D170" s="1428"/>
      <c r="E170" s="312"/>
      <c r="F170" s="313"/>
      <c r="G170" s="264"/>
      <c r="H170" s="282"/>
    </row>
    <row r="171" spans="2:8" ht="22.5">
      <c r="B171" s="1427"/>
      <c r="C171" s="1391" t="s">
        <v>531</v>
      </c>
      <c r="D171" s="1429"/>
      <c r="E171" s="312"/>
      <c r="F171" s="313"/>
      <c r="G171" s="264"/>
      <c r="H171" s="265"/>
    </row>
    <row r="172" spans="2:8">
      <c r="B172" s="1427"/>
      <c r="C172" s="1391" t="s">
        <v>58</v>
      </c>
      <c r="D172" s="1429"/>
      <c r="E172" s="312"/>
      <c r="F172" s="313"/>
      <c r="G172" s="264"/>
      <c r="H172" s="265"/>
    </row>
    <row r="173" spans="2:8" ht="22.5">
      <c r="B173" s="1427"/>
      <c r="C173" s="1376" t="s">
        <v>3538</v>
      </c>
      <c r="D173" s="1429"/>
      <c r="E173" s="314"/>
      <c r="F173" s="313"/>
      <c r="G173" s="264"/>
      <c r="H173" s="287"/>
    </row>
    <row r="174" spans="2:8">
      <c r="B174" s="1427"/>
      <c r="C174" s="1372" t="s">
        <v>24</v>
      </c>
      <c r="D174" s="1420"/>
      <c r="E174" s="266" t="s">
        <v>15</v>
      </c>
      <c r="F174" s="258">
        <v>419.5</v>
      </c>
      <c r="G174" s="193"/>
      <c r="H174" s="259">
        <f t="shared" si="17"/>
        <v>0</v>
      </c>
    </row>
    <row r="175" spans="2:8" ht="33.75">
      <c r="B175" s="1427" t="s">
        <v>2305</v>
      </c>
      <c r="C175" s="1375" t="s">
        <v>575</v>
      </c>
      <c r="D175" s="1428"/>
      <c r="E175" s="315"/>
      <c r="F175" s="313"/>
      <c r="G175" s="264"/>
      <c r="H175" s="282"/>
    </row>
    <row r="176" spans="2:8" ht="45">
      <c r="B176" s="1427"/>
      <c r="C176" s="1371" t="s">
        <v>571</v>
      </c>
      <c r="D176" s="1429"/>
      <c r="E176" s="312"/>
      <c r="F176" s="313"/>
      <c r="G176" s="264"/>
      <c r="H176" s="265"/>
    </row>
    <row r="177" spans="2:8" ht="33.75">
      <c r="B177" s="1427"/>
      <c r="C177" s="1378" t="s">
        <v>584</v>
      </c>
      <c r="D177" s="1429"/>
      <c r="E177" s="312"/>
      <c r="F177" s="313"/>
      <c r="G177" s="264"/>
      <c r="H177" s="265"/>
    </row>
    <row r="178" spans="2:8" ht="22.5">
      <c r="B178" s="1427"/>
      <c r="C178" s="1371" t="s">
        <v>576</v>
      </c>
      <c r="D178" s="1429"/>
      <c r="E178" s="312"/>
      <c r="F178" s="313"/>
      <c r="G178" s="264"/>
      <c r="H178" s="265"/>
    </row>
    <row r="179" spans="2:8">
      <c r="B179" s="1427"/>
      <c r="C179" s="1382" t="s">
        <v>59</v>
      </c>
      <c r="D179" s="1429"/>
      <c r="E179" s="314"/>
      <c r="F179" s="313"/>
      <c r="G179" s="264"/>
      <c r="H179" s="287"/>
    </row>
    <row r="180" spans="2:8">
      <c r="B180" s="1427"/>
      <c r="C180" s="1372" t="s">
        <v>574</v>
      </c>
      <c r="D180" s="1420"/>
      <c r="E180" s="266" t="s">
        <v>1</v>
      </c>
      <c r="F180" s="258">
        <v>6</v>
      </c>
      <c r="G180" s="193"/>
      <c r="H180" s="259">
        <f t="shared" si="17"/>
        <v>0</v>
      </c>
    </row>
    <row r="181" spans="2:8" ht="22.5">
      <c r="B181" s="1427" t="s">
        <v>2306</v>
      </c>
      <c r="C181" s="1375" t="s">
        <v>798</v>
      </c>
      <c r="D181" s="1428"/>
      <c r="E181" s="315"/>
      <c r="F181" s="313"/>
      <c r="G181" s="264"/>
      <c r="H181" s="282"/>
    </row>
    <row r="182" spans="2:8" ht="45">
      <c r="B182" s="1427"/>
      <c r="C182" s="1371" t="s">
        <v>583</v>
      </c>
      <c r="D182" s="1429"/>
      <c r="E182" s="312"/>
      <c r="F182" s="313"/>
      <c r="G182" s="264"/>
      <c r="H182" s="265"/>
    </row>
    <row r="183" spans="2:8" ht="33.75">
      <c r="B183" s="1427"/>
      <c r="C183" s="1378" t="s">
        <v>584</v>
      </c>
      <c r="D183" s="1429"/>
      <c r="E183" s="312"/>
      <c r="F183" s="313"/>
      <c r="G183" s="264"/>
      <c r="H183" s="265"/>
    </row>
    <row r="184" spans="2:8" ht="22.5">
      <c r="B184" s="1427"/>
      <c r="C184" s="1371" t="s">
        <v>572</v>
      </c>
      <c r="D184" s="1429"/>
      <c r="E184" s="312"/>
      <c r="F184" s="313"/>
      <c r="G184" s="264"/>
      <c r="H184" s="265"/>
    </row>
    <row r="185" spans="2:8" ht="22.5">
      <c r="B185" s="1427"/>
      <c r="C185" s="1371" t="s">
        <v>577</v>
      </c>
      <c r="D185" s="1429"/>
      <c r="E185" s="312"/>
      <c r="F185" s="313"/>
      <c r="G185" s="264"/>
      <c r="H185" s="265"/>
    </row>
    <row r="186" spans="2:8">
      <c r="B186" s="1427"/>
      <c r="C186" s="1371" t="s">
        <v>17</v>
      </c>
      <c r="D186" s="1429"/>
      <c r="E186" s="314"/>
      <c r="F186" s="316"/>
      <c r="G186" s="286"/>
      <c r="H186" s="287"/>
    </row>
    <row r="187" spans="2:8">
      <c r="B187" s="1427"/>
      <c r="C187" s="1372" t="s">
        <v>573</v>
      </c>
      <c r="D187" s="1419"/>
      <c r="E187" s="303" t="s">
        <v>1</v>
      </c>
      <c r="F187" s="292">
        <v>3</v>
      </c>
      <c r="G187" s="193"/>
      <c r="H187" s="259">
        <f t="shared" si="17"/>
        <v>0</v>
      </c>
    </row>
    <row r="188" spans="2:8">
      <c r="B188" s="1427"/>
      <c r="C188" s="1372" t="s">
        <v>578</v>
      </c>
      <c r="D188" s="1419"/>
      <c r="E188" s="266" t="s">
        <v>1</v>
      </c>
      <c r="F188" s="258">
        <v>3</v>
      </c>
      <c r="G188" s="193"/>
      <c r="H188" s="259">
        <f t="shared" si="17"/>
        <v>0</v>
      </c>
    </row>
    <row r="189" spans="2:8">
      <c r="B189" s="1427"/>
      <c r="C189" s="1372" t="s">
        <v>579</v>
      </c>
      <c r="D189" s="1420"/>
      <c r="E189" s="266" t="s">
        <v>1</v>
      </c>
      <c r="F189" s="258">
        <v>1</v>
      </c>
      <c r="G189" s="193"/>
      <c r="H189" s="259">
        <f t="shared" si="17"/>
        <v>0</v>
      </c>
    </row>
    <row r="190" spans="2:8" ht="22.5">
      <c r="B190" s="1416" t="s">
        <v>2307</v>
      </c>
      <c r="C190" s="1375" t="s">
        <v>582</v>
      </c>
      <c r="D190" s="1428"/>
      <c r="E190" s="312"/>
      <c r="F190" s="313"/>
      <c r="G190" s="264"/>
      <c r="H190" s="282"/>
    </row>
    <row r="191" spans="2:8" ht="33.75">
      <c r="B191" s="1417"/>
      <c r="C191" s="1371" t="s">
        <v>580</v>
      </c>
      <c r="D191" s="1429"/>
      <c r="E191" s="312"/>
      <c r="F191" s="313"/>
      <c r="G191" s="264"/>
      <c r="H191" s="265"/>
    </row>
    <row r="192" spans="2:8" ht="22.5">
      <c r="B192" s="1417"/>
      <c r="C192" s="1371" t="s">
        <v>576</v>
      </c>
      <c r="D192" s="1429"/>
      <c r="E192" s="312"/>
      <c r="F192" s="313"/>
      <c r="G192" s="264"/>
      <c r="H192" s="265"/>
    </row>
    <row r="193" spans="2:8">
      <c r="B193" s="1417"/>
      <c r="C193" s="1376" t="s">
        <v>17</v>
      </c>
      <c r="D193" s="1429"/>
      <c r="E193" s="314"/>
      <c r="F193" s="313"/>
      <c r="G193" s="264"/>
      <c r="H193" s="287"/>
    </row>
    <row r="194" spans="2:8">
      <c r="B194" s="1433"/>
      <c r="C194" s="1372" t="s">
        <v>581</v>
      </c>
      <c r="D194" s="1420"/>
      <c r="E194" s="266" t="s">
        <v>1</v>
      </c>
      <c r="F194" s="258">
        <v>1</v>
      </c>
      <c r="G194" s="193"/>
      <c r="H194" s="259">
        <f t="shared" si="17"/>
        <v>0</v>
      </c>
    </row>
    <row r="195" spans="2:8" ht="22.5">
      <c r="B195" s="1427" t="s">
        <v>2308</v>
      </c>
      <c r="C195" s="1375" t="s">
        <v>534</v>
      </c>
      <c r="D195" s="1434"/>
      <c r="E195" s="317"/>
      <c r="F195" s="313"/>
      <c r="G195" s="264"/>
      <c r="H195" s="282"/>
    </row>
    <row r="196" spans="2:8">
      <c r="B196" s="1427"/>
      <c r="C196" s="1371" t="s">
        <v>799</v>
      </c>
      <c r="D196" s="1434"/>
      <c r="E196" s="317"/>
      <c r="F196" s="313"/>
      <c r="G196" s="264"/>
      <c r="H196" s="265"/>
    </row>
    <row r="197" spans="2:8" ht="22.5">
      <c r="B197" s="1427"/>
      <c r="C197" s="1371" t="s">
        <v>982</v>
      </c>
      <c r="D197" s="1434"/>
      <c r="E197" s="317"/>
      <c r="F197" s="313"/>
      <c r="G197" s="264"/>
      <c r="H197" s="265"/>
    </row>
    <row r="198" spans="2:8" ht="22.5">
      <c r="B198" s="1427"/>
      <c r="C198" s="1371" t="s">
        <v>3539</v>
      </c>
      <c r="D198" s="1434"/>
      <c r="E198" s="317"/>
      <c r="F198" s="313"/>
      <c r="G198" s="264"/>
      <c r="H198" s="265"/>
    </row>
    <row r="199" spans="2:8">
      <c r="B199" s="1427"/>
      <c r="C199" s="1376" t="s">
        <v>17</v>
      </c>
      <c r="D199" s="1434"/>
      <c r="E199" s="318"/>
      <c r="F199" s="316"/>
      <c r="G199" s="286"/>
      <c r="H199" s="287"/>
    </row>
    <row r="200" spans="2:8">
      <c r="B200" s="1427"/>
      <c r="C200" s="1372" t="s">
        <v>38</v>
      </c>
      <c r="D200" s="1434"/>
      <c r="E200" s="306" t="s">
        <v>1</v>
      </c>
      <c r="F200" s="292">
        <v>72</v>
      </c>
      <c r="G200" s="193"/>
      <c r="H200" s="259">
        <f t="shared" si="17"/>
        <v>0</v>
      </c>
    </row>
    <row r="201" spans="2:8">
      <c r="B201" s="1427"/>
      <c r="C201" s="1372" t="s">
        <v>39</v>
      </c>
      <c r="D201" s="1434"/>
      <c r="E201" s="257" t="s">
        <v>1</v>
      </c>
      <c r="F201" s="258">
        <v>57</v>
      </c>
      <c r="G201" s="193"/>
      <c r="H201" s="259">
        <f t="shared" si="17"/>
        <v>0</v>
      </c>
    </row>
    <row r="202" spans="2:8">
      <c r="B202" s="1427"/>
      <c r="C202" s="1372" t="s">
        <v>40</v>
      </c>
      <c r="D202" s="1434"/>
      <c r="E202" s="257" t="s">
        <v>1</v>
      </c>
      <c r="F202" s="258">
        <v>93</v>
      </c>
      <c r="G202" s="193"/>
      <c r="H202" s="259">
        <f t="shared" si="17"/>
        <v>0</v>
      </c>
    </row>
    <row r="203" spans="2:8">
      <c r="B203" s="1427"/>
      <c r="C203" s="1372" t="s">
        <v>41</v>
      </c>
      <c r="D203" s="1434"/>
      <c r="E203" s="257" t="s">
        <v>1</v>
      </c>
      <c r="F203" s="258">
        <v>41</v>
      </c>
      <c r="G203" s="193"/>
      <c r="H203" s="259">
        <f t="shared" si="17"/>
        <v>0</v>
      </c>
    </row>
    <row r="204" spans="2:8" ht="22.5">
      <c r="B204" s="1427" t="s">
        <v>2309</v>
      </c>
      <c r="C204" s="1375" t="s">
        <v>800</v>
      </c>
      <c r="D204" s="1428"/>
      <c r="E204" s="312"/>
      <c r="F204" s="313"/>
      <c r="G204" s="264"/>
      <c r="H204" s="282"/>
    </row>
    <row r="205" spans="2:8" ht="22.5">
      <c r="B205" s="1427"/>
      <c r="C205" s="1371" t="s">
        <v>532</v>
      </c>
      <c r="D205" s="1429"/>
      <c r="E205" s="312"/>
      <c r="F205" s="313"/>
      <c r="G205" s="264"/>
      <c r="H205" s="265"/>
    </row>
    <row r="206" spans="2:8" ht="22.5">
      <c r="B206" s="1427"/>
      <c r="C206" s="1378" t="s">
        <v>42</v>
      </c>
      <c r="D206" s="1429"/>
      <c r="E206" s="312"/>
      <c r="F206" s="313"/>
      <c r="G206" s="264"/>
      <c r="H206" s="265"/>
    </row>
    <row r="207" spans="2:8" ht="22.5">
      <c r="B207" s="1427"/>
      <c r="C207" s="1376" t="s">
        <v>3539</v>
      </c>
      <c r="D207" s="1429"/>
      <c r="E207" s="314"/>
      <c r="F207" s="313"/>
      <c r="G207" s="264"/>
      <c r="H207" s="287"/>
    </row>
    <row r="208" spans="2:8">
      <c r="B208" s="1427"/>
      <c r="C208" s="1372" t="s">
        <v>17</v>
      </c>
      <c r="D208" s="1420"/>
      <c r="E208" s="266" t="s">
        <v>1</v>
      </c>
      <c r="F208" s="258">
        <v>10</v>
      </c>
      <c r="G208" s="193"/>
      <c r="H208" s="259">
        <f t="shared" si="17"/>
        <v>0</v>
      </c>
    </row>
    <row r="209" spans="2:8" ht="22.5">
      <c r="B209" s="1427" t="s">
        <v>2310</v>
      </c>
      <c r="C209" s="1375" t="s">
        <v>587</v>
      </c>
      <c r="D209" s="1428"/>
      <c r="E209" s="315"/>
      <c r="F209" s="313"/>
      <c r="G209" s="264"/>
      <c r="H209" s="282"/>
    </row>
    <row r="210" spans="2:8" ht="22.5">
      <c r="B210" s="1427"/>
      <c r="C210" s="1371" t="s">
        <v>533</v>
      </c>
      <c r="D210" s="1429"/>
      <c r="E210" s="312"/>
      <c r="F210" s="313"/>
      <c r="G210" s="264"/>
      <c r="H210" s="265"/>
    </row>
    <row r="211" spans="2:8" ht="22.5">
      <c r="B211" s="1427"/>
      <c r="C211" s="1378" t="s">
        <v>42</v>
      </c>
      <c r="D211" s="1429"/>
      <c r="E211" s="312"/>
      <c r="F211" s="313"/>
      <c r="G211" s="264"/>
      <c r="H211" s="265"/>
    </row>
    <row r="212" spans="2:8" ht="22.5">
      <c r="B212" s="1427"/>
      <c r="C212" s="1376" t="s">
        <v>3539</v>
      </c>
      <c r="D212" s="1429"/>
      <c r="E212" s="314"/>
      <c r="F212" s="313"/>
      <c r="G212" s="264"/>
      <c r="H212" s="287"/>
    </row>
    <row r="213" spans="2:8">
      <c r="B213" s="1427"/>
      <c r="C213" s="1372" t="s">
        <v>17</v>
      </c>
      <c r="D213" s="1420"/>
      <c r="E213" s="266" t="s">
        <v>1</v>
      </c>
      <c r="F213" s="258">
        <v>18</v>
      </c>
      <c r="G213" s="207"/>
      <c r="H213" s="259">
        <f t="shared" si="17"/>
        <v>0</v>
      </c>
    </row>
    <row r="214" spans="2:8" ht="22.5">
      <c r="B214" s="1427" t="s">
        <v>2311</v>
      </c>
      <c r="C214" s="1372" t="s">
        <v>535</v>
      </c>
      <c r="D214" s="1428"/>
      <c r="E214" s="315"/>
      <c r="F214" s="313"/>
      <c r="G214" s="264"/>
      <c r="H214" s="282"/>
    </row>
    <row r="215" spans="2:8" ht="22.5">
      <c r="B215" s="1427"/>
      <c r="C215" s="1372" t="s">
        <v>3536</v>
      </c>
      <c r="D215" s="1429"/>
      <c r="E215" s="314"/>
      <c r="F215" s="313"/>
      <c r="G215" s="264"/>
      <c r="H215" s="287"/>
    </row>
    <row r="216" spans="2:8">
      <c r="B216" s="1427"/>
      <c r="C216" s="1372" t="s">
        <v>24</v>
      </c>
      <c r="D216" s="1420"/>
      <c r="E216" s="266" t="s">
        <v>43</v>
      </c>
      <c r="F216" s="258">
        <v>663</v>
      </c>
      <c r="G216" s="207"/>
      <c r="H216" s="259">
        <f t="shared" si="17"/>
        <v>0</v>
      </c>
    </row>
    <row r="217" spans="2:8" ht="22.5">
      <c r="B217" s="1427" t="s">
        <v>2312</v>
      </c>
      <c r="C217" s="1375" t="s">
        <v>146</v>
      </c>
      <c r="D217" s="1418"/>
      <c r="E217" s="317"/>
      <c r="F217" s="313"/>
      <c r="G217" s="264"/>
      <c r="H217" s="282"/>
    </row>
    <row r="218" spans="2:8" ht="22.5">
      <c r="B218" s="1427"/>
      <c r="C218" s="1371" t="s">
        <v>147</v>
      </c>
      <c r="D218" s="1419"/>
      <c r="E218" s="317"/>
      <c r="F218" s="313"/>
      <c r="G218" s="264"/>
      <c r="H218" s="265"/>
    </row>
    <row r="219" spans="2:8" ht="22.5">
      <c r="B219" s="1427"/>
      <c r="C219" s="1371" t="s">
        <v>536</v>
      </c>
      <c r="D219" s="1419"/>
      <c r="E219" s="317"/>
      <c r="F219" s="313"/>
      <c r="G219" s="264"/>
      <c r="H219" s="265"/>
    </row>
    <row r="220" spans="2:8" ht="22.5">
      <c r="B220" s="1427"/>
      <c r="C220" s="1376" t="s">
        <v>3536</v>
      </c>
      <c r="D220" s="1419"/>
      <c r="E220" s="317"/>
      <c r="F220" s="313"/>
      <c r="G220" s="264"/>
      <c r="H220" s="287"/>
    </row>
    <row r="221" spans="2:8">
      <c r="B221" s="1427"/>
      <c r="C221" s="1372" t="s">
        <v>24</v>
      </c>
      <c r="D221" s="1420"/>
      <c r="E221" s="266" t="s">
        <v>43</v>
      </c>
      <c r="F221" s="258">
        <v>5600</v>
      </c>
      <c r="G221" s="207"/>
      <c r="H221" s="259">
        <f t="shared" si="17"/>
        <v>0</v>
      </c>
    </row>
    <row r="222" spans="2:8" ht="22.5">
      <c r="B222" s="1427" t="s">
        <v>2313</v>
      </c>
      <c r="C222" s="1375" t="s">
        <v>805</v>
      </c>
      <c r="D222" s="1428"/>
      <c r="E222" s="312"/>
      <c r="F222" s="313"/>
      <c r="G222" s="264"/>
      <c r="H222" s="282"/>
    </row>
    <row r="223" spans="2:8" ht="22.5">
      <c r="B223" s="1427"/>
      <c r="C223" s="1371" t="s">
        <v>147</v>
      </c>
      <c r="D223" s="1429"/>
      <c r="E223" s="312"/>
      <c r="F223" s="313"/>
      <c r="G223" s="264"/>
      <c r="H223" s="265"/>
    </row>
    <row r="224" spans="2:8" ht="33.75">
      <c r="B224" s="1427"/>
      <c r="C224" s="1378" t="s">
        <v>945</v>
      </c>
      <c r="D224" s="1429"/>
      <c r="E224" s="312"/>
      <c r="F224" s="313"/>
      <c r="G224" s="264"/>
      <c r="H224" s="265"/>
    </row>
    <row r="225" spans="2:8" ht="33.75">
      <c r="B225" s="1427"/>
      <c r="C225" s="1371" t="s">
        <v>904</v>
      </c>
      <c r="D225" s="1429"/>
      <c r="E225" s="312"/>
      <c r="F225" s="313"/>
      <c r="G225" s="264"/>
      <c r="H225" s="265"/>
    </row>
    <row r="226" spans="2:8" ht="22.5">
      <c r="B226" s="1427"/>
      <c r="C226" s="1371" t="s">
        <v>903</v>
      </c>
      <c r="D226" s="1429"/>
      <c r="E226" s="312"/>
      <c r="F226" s="313"/>
      <c r="G226" s="264"/>
      <c r="H226" s="265"/>
    </row>
    <row r="227" spans="2:8" ht="22.5">
      <c r="B227" s="1427"/>
      <c r="C227" s="1376" t="s">
        <v>3536</v>
      </c>
      <c r="D227" s="1429"/>
      <c r="E227" s="314"/>
      <c r="F227" s="313"/>
      <c r="G227" s="264"/>
      <c r="H227" s="287"/>
    </row>
    <row r="228" spans="2:8">
      <c r="B228" s="1427"/>
      <c r="C228" s="1372" t="s">
        <v>24</v>
      </c>
      <c r="D228" s="1478"/>
      <c r="E228" s="266" t="s">
        <v>43</v>
      </c>
      <c r="F228" s="258">
        <v>2300</v>
      </c>
      <c r="G228" s="207"/>
      <c r="H228" s="259">
        <f t="shared" ref="H228:H277" si="18">F228*G228</f>
        <v>0</v>
      </c>
    </row>
    <row r="229" spans="2:8" ht="22.5">
      <c r="B229" s="1427" t="s">
        <v>2314</v>
      </c>
      <c r="C229" s="1375" t="s">
        <v>801</v>
      </c>
      <c r="D229" s="1428"/>
      <c r="E229" s="312"/>
      <c r="F229" s="313"/>
      <c r="G229" s="264"/>
      <c r="H229" s="282"/>
    </row>
    <row r="230" spans="2:8" ht="33.75">
      <c r="B230" s="1427"/>
      <c r="C230" s="1371" t="s">
        <v>3540</v>
      </c>
      <c r="D230" s="1429"/>
      <c r="E230" s="312"/>
      <c r="F230" s="313"/>
      <c r="G230" s="264"/>
      <c r="H230" s="265"/>
    </row>
    <row r="231" spans="2:8">
      <c r="B231" s="1427"/>
      <c r="C231" s="1376" t="s">
        <v>44</v>
      </c>
      <c r="D231" s="1429"/>
      <c r="E231" s="314"/>
      <c r="F231" s="313"/>
      <c r="G231" s="264"/>
      <c r="H231" s="287"/>
    </row>
    <row r="232" spans="2:8">
      <c r="B232" s="1427"/>
      <c r="C232" s="1372" t="s">
        <v>17</v>
      </c>
      <c r="D232" s="1420"/>
      <c r="E232" s="266" t="s">
        <v>1</v>
      </c>
      <c r="F232" s="258">
        <v>7</v>
      </c>
      <c r="G232" s="207"/>
      <c r="H232" s="259">
        <f t="shared" si="18"/>
        <v>0</v>
      </c>
    </row>
    <row r="233" spans="2:8" ht="22.5">
      <c r="B233" s="1427" t="s">
        <v>2315</v>
      </c>
      <c r="C233" s="319" t="s">
        <v>803</v>
      </c>
      <c r="D233" s="1428"/>
      <c r="E233" s="320"/>
      <c r="F233" s="321"/>
      <c r="G233" s="322"/>
      <c r="H233" s="282"/>
    </row>
    <row r="234" spans="2:8">
      <c r="B234" s="1427"/>
      <c r="C234" s="323" t="s">
        <v>74</v>
      </c>
      <c r="D234" s="1429"/>
      <c r="E234" s="320"/>
      <c r="F234" s="321"/>
      <c r="G234" s="322"/>
      <c r="H234" s="265"/>
    </row>
    <row r="235" spans="2:8" ht="33.75">
      <c r="B235" s="1427"/>
      <c r="C235" s="323" t="s">
        <v>802</v>
      </c>
      <c r="D235" s="1429"/>
      <c r="E235" s="320"/>
      <c r="F235" s="321"/>
      <c r="G235" s="322"/>
      <c r="H235" s="265"/>
    </row>
    <row r="236" spans="2:8" ht="22.5">
      <c r="B236" s="1427"/>
      <c r="C236" s="323" t="s">
        <v>537</v>
      </c>
      <c r="D236" s="1429"/>
      <c r="E236" s="320"/>
      <c r="F236" s="321"/>
      <c r="G236" s="322"/>
      <c r="H236" s="265"/>
    </row>
    <row r="237" spans="2:8">
      <c r="B237" s="1427"/>
      <c r="C237" s="323" t="s">
        <v>75</v>
      </c>
      <c r="D237" s="1429"/>
      <c r="E237" s="320"/>
      <c r="F237" s="321"/>
      <c r="G237" s="322"/>
      <c r="H237" s="265"/>
    </row>
    <row r="238" spans="2:8" ht="22.5">
      <c r="B238" s="1427"/>
      <c r="C238" s="324" t="s">
        <v>3541</v>
      </c>
      <c r="D238" s="1429"/>
      <c r="E238" s="320"/>
      <c r="F238" s="321"/>
      <c r="G238" s="322"/>
      <c r="H238" s="287"/>
    </row>
    <row r="239" spans="2:8">
      <c r="B239" s="1427"/>
      <c r="C239" s="325" t="s">
        <v>24</v>
      </c>
      <c r="D239" s="1478"/>
      <c r="E239" s="326" t="s">
        <v>43</v>
      </c>
      <c r="F239" s="327">
        <v>8</v>
      </c>
      <c r="G239" s="207"/>
      <c r="H239" s="259">
        <f t="shared" si="18"/>
        <v>0</v>
      </c>
    </row>
    <row r="240" spans="2:8">
      <c r="B240" s="1427" t="s">
        <v>2316</v>
      </c>
      <c r="C240" s="1375" t="s">
        <v>804</v>
      </c>
      <c r="D240" s="1428"/>
      <c r="E240" s="312"/>
      <c r="F240" s="313"/>
      <c r="G240" s="264"/>
      <c r="H240" s="282"/>
    </row>
    <row r="241" spans="2:8" ht="22.5">
      <c r="B241" s="1427"/>
      <c r="C241" s="1371" t="s">
        <v>45</v>
      </c>
      <c r="D241" s="1429"/>
      <c r="E241" s="312"/>
      <c r="F241" s="313"/>
      <c r="G241" s="264"/>
      <c r="H241" s="265"/>
    </row>
    <row r="242" spans="2:8" ht="22.5">
      <c r="B242" s="1427"/>
      <c r="C242" s="1376" t="s">
        <v>538</v>
      </c>
      <c r="D242" s="1429"/>
      <c r="E242" s="314"/>
      <c r="F242" s="313"/>
      <c r="G242" s="264"/>
      <c r="H242" s="287"/>
    </row>
    <row r="243" spans="2:8">
      <c r="B243" s="1427"/>
      <c r="C243" s="1372" t="s">
        <v>29</v>
      </c>
      <c r="D243" s="1478"/>
      <c r="E243" s="328" t="s">
        <v>36</v>
      </c>
      <c r="F243" s="258">
        <v>80</v>
      </c>
      <c r="G243" s="207"/>
      <c r="H243" s="259">
        <f t="shared" si="18"/>
        <v>0</v>
      </c>
    </row>
    <row r="244" spans="2:8" ht="22.5">
      <c r="B244" s="1427" t="s">
        <v>2317</v>
      </c>
      <c r="C244" s="1375" t="s">
        <v>318</v>
      </c>
      <c r="D244" s="1428"/>
      <c r="E244" s="315"/>
      <c r="F244" s="313"/>
      <c r="G244" s="264"/>
      <c r="H244" s="282"/>
    </row>
    <row r="245" spans="2:8" ht="56.25">
      <c r="B245" s="1427"/>
      <c r="C245" s="1371" t="s">
        <v>627</v>
      </c>
      <c r="D245" s="1429"/>
      <c r="E245" s="329"/>
      <c r="F245" s="313"/>
      <c r="G245" s="264"/>
      <c r="H245" s="265"/>
    </row>
    <row r="246" spans="2:8" ht="33.75">
      <c r="B246" s="1427"/>
      <c r="C246" s="1371" t="s">
        <v>3542</v>
      </c>
      <c r="D246" s="1429"/>
      <c r="E246" s="312"/>
      <c r="F246" s="313"/>
      <c r="G246" s="264"/>
      <c r="H246" s="265"/>
    </row>
    <row r="247" spans="2:8" ht="22.5">
      <c r="B247" s="1427"/>
      <c r="C247" s="1376" t="s">
        <v>4482</v>
      </c>
      <c r="D247" s="1429"/>
      <c r="E247" s="312"/>
      <c r="F247" s="313"/>
      <c r="G247" s="264"/>
      <c r="H247" s="287"/>
    </row>
    <row r="248" spans="2:8">
      <c r="B248" s="1427"/>
      <c r="C248" s="1372" t="s">
        <v>319</v>
      </c>
      <c r="D248" s="1478"/>
      <c r="E248" s="266" t="s">
        <v>1</v>
      </c>
      <c r="F248" s="258">
        <v>1</v>
      </c>
      <c r="G248" s="207"/>
      <c r="H248" s="259">
        <f t="shared" si="18"/>
        <v>0</v>
      </c>
    </row>
    <row r="249" spans="2:8" ht="33.75">
      <c r="B249" s="1427" t="s">
        <v>2318</v>
      </c>
      <c r="C249" s="1375" t="s">
        <v>3543</v>
      </c>
      <c r="D249" s="1428"/>
      <c r="E249" s="312"/>
      <c r="F249" s="313"/>
      <c r="G249" s="264"/>
      <c r="H249" s="282"/>
    </row>
    <row r="250" spans="2:8" ht="22.5">
      <c r="B250" s="1427"/>
      <c r="C250" s="1371" t="s">
        <v>638</v>
      </c>
      <c r="D250" s="1429"/>
      <c r="E250" s="312"/>
      <c r="F250" s="313"/>
      <c r="G250" s="264"/>
      <c r="H250" s="265"/>
    </row>
    <row r="251" spans="2:8" ht="22.5">
      <c r="B251" s="1427"/>
      <c r="C251" s="1378" t="s">
        <v>635</v>
      </c>
      <c r="D251" s="1429"/>
      <c r="E251" s="312"/>
      <c r="F251" s="313"/>
      <c r="G251" s="264"/>
      <c r="H251" s="265"/>
    </row>
    <row r="252" spans="2:8" ht="33.75">
      <c r="B252" s="1427"/>
      <c r="C252" s="1371" t="s">
        <v>637</v>
      </c>
      <c r="D252" s="1429"/>
      <c r="E252" s="312"/>
      <c r="F252" s="313"/>
      <c r="G252" s="264"/>
      <c r="H252" s="265"/>
    </row>
    <row r="253" spans="2:8" ht="22.5">
      <c r="B253" s="1427"/>
      <c r="C253" s="1371" t="s">
        <v>3544</v>
      </c>
      <c r="D253" s="1429"/>
      <c r="E253" s="314"/>
      <c r="F253" s="316"/>
      <c r="G253" s="286"/>
      <c r="H253" s="287"/>
    </row>
    <row r="254" spans="2:8">
      <c r="B254" s="1427"/>
      <c r="C254" s="1376" t="s">
        <v>636</v>
      </c>
      <c r="D254" s="1420"/>
      <c r="E254" s="330" t="s">
        <v>28</v>
      </c>
      <c r="F254" s="331">
        <v>20</v>
      </c>
      <c r="G254" s="207"/>
      <c r="H254" s="259">
        <f t="shared" si="18"/>
        <v>0</v>
      </c>
    </row>
    <row r="255" spans="2:8" ht="33.75">
      <c r="B255" s="1427" t="s">
        <v>2319</v>
      </c>
      <c r="C255" s="1375" t="s">
        <v>782</v>
      </c>
      <c r="D255" s="1428"/>
      <c r="E255" s="315"/>
      <c r="F255" s="332"/>
      <c r="G255" s="264"/>
      <c r="H255" s="282"/>
    </row>
    <row r="256" spans="2:8" ht="22.5">
      <c r="B256" s="1427"/>
      <c r="C256" s="1371" t="s">
        <v>523</v>
      </c>
      <c r="D256" s="1429"/>
      <c r="E256" s="312"/>
      <c r="F256" s="313"/>
      <c r="G256" s="264"/>
      <c r="H256" s="265"/>
    </row>
    <row r="257" spans="2:8" ht="22.5">
      <c r="B257" s="1427"/>
      <c r="C257" s="1371" t="s">
        <v>3531</v>
      </c>
      <c r="D257" s="1429"/>
      <c r="E257" s="312"/>
      <c r="F257" s="313"/>
      <c r="G257" s="264"/>
      <c r="H257" s="265"/>
    </row>
    <row r="258" spans="2:8">
      <c r="B258" s="1427"/>
      <c r="C258" s="1382" t="s">
        <v>144</v>
      </c>
      <c r="D258" s="1429"/>
      <c r="E258" s="314"/>
      <c r="F258" s="316"/>
      <c r="G258" s="286"/>
      <c r="H258" s="287"/>
    </row>
    <row r="259" spans="2:8">
      <c r="B259" s="1427"/>
      <c r="C259" s="1372" t="s">
        <v>26</v>
      </c>
      <c r="D259" s="1419"/>
      <c r="E259" s="303" t="s">
        <v>15</v>
      </c>
      <c r="F259" s="292">
        <v>54</v>
      </c>
      <c r="G259" s="207"/>
      <c r="H259" s="259">
        <f t="shared" si="18"/>
        <v>0</v>
      </c>
    </row>
    <row r="260" spans="2:8">
      <c r="B260" s="1427"/>
      <c r="C260" s="1372" t="s">
        <v>17</v>
      </c>
      <c r="D260" s="1419"/>
      <c r="E260" s="273"/>
      <c r="F260" s="275"/>
      <c r="G260" s="298"/>
      <c r="H260" s="256"/>
    </row>
    <row r="261" spans="2:8">
      <c r="B261" s="1427"/>
      <c r="C261" s="1372" t="s">
        <v>783</v>
      </c>
      <c r="D261" s="1419"/>
      <c r="E261" s="266" t="s">
        <v>1</v>
      </c>
      <c r="F261" s="258">
        <v>2</v>
      </c>
      <c r="G261" s="207"/>
      <c r="H261" s="259">
        <f t="shared" si="18"/>
        <v>0</v>
      </c>
    </row>
    <row r="262" spans="2:8">
      <c r="B262" s="1427"/>
      <c r="C262" s="1372" t="s">
        <v>23</v>
      </c>
      <c r="D262" s="1420"/>
      <c r="E262" s="266" t="s">
        <v>1</v>
      </c>
      <c r="F262" s="258">
        <v>6</v>
      </c>
      <c r="G262" s="207"/>
      <c r="H262" s="259">
        <f t="shared" si="18"/>
        <v>0</v>
      </c>
    </row>
    <row r="263" spans="2:8" ht="22.5">
      <c r="B263" s="1427" t="s">
        <v>2320</v>
      </c>
      <c r="C263" s="1375" t="s">
        <v>784</v>
      </c>
      <c r="D263" s="1428"/>
      <c r="E263" s="312"/>
      <c r="F263" s="313"/>
      <c r="G263" s="264"/>
      <c r="H263" s="282"/>
    </row>
    <row r="264" spans="2:8" ht="22.5">
      <c r="B264" s="1427"/>
      <c r="C264" s="1371" t="s">
        <v>530</v>
      </c>
      <c r="D264" s="1429"/>
      <c r="E264" s="312"/>
      <c r="F264" s="313"/>
      <c r="G264" s="264"/>
      <c r="H264" s="265"/>
    </row>
    <row r="265" spans="2:8">
      <c r="B265" s="1427"/>
      <c r="C265" s="1371" t="s">
        <v>57</v>
      </c>
      <c r="D265" s="1429"/>
      <c r="E265" s="312"/>
      <c r="F265" s="313"/>
      <c r="G265" s="264"/>
      <c r="H265" s="265"/>
    </row>
    <row r="266" spans="2:8" ht="22.5">
      <c r="B266" s="1427"/>
      <c r="C266" s="1376" t="s">
        <v>3538</v>
      </c>
      <c r="D266" s="1429"/>
      <c r="E266" s="314"/>
      <c r="F266" s="316"/>
      <c r="G266" s="286"/>
      <c r="H266" s="287"/>
    </row>
    <row r="267" spans="2:8">
      <c r="B267" s="1427"/>
      <c r="C267" s="1372" t="s">
        <v>24</v>
      </c>
      <c r="D267" s="1420"/>
      <c r="E267" s="303" t="s">
        <v>15</v>
      </c>
      <c r="F267" s="292">
        <v>45</v>
      </c>
      <c r="G267" s="207"/>
      <c r="H267" s="259">
        <f t="shared" si="18"/>
        <v>0</v>
      </c>
    </row>
    <row r="268" spans="2:8">
      <c r="B268" s="1427" t="s">
        <v>2321</v>
      </c>
      <c r="C268" s="1375" t="s">
        <v>785</v>
      </c>
      <c r="D268" s="1428"/>
      <c r="E268" s="312"/>
      <c r="F268" s="313"/>
      <c r="G268" s="264"/>
      <c r="H268" s="282"/>
    </row>
    <row r="269" spans="2:8" ht="22.5">
      <c r="B269" s="1427"/>
      <c r="C269" s="1371" t="s">
        <v>35</v>
      </c>
      <c r="D269" s="1429"/>
      <c r="E269" s="312"/>
      <c r="F269" s="313"/>
      <c r="G269" s="264"/>
      <c r="H269" s="265"/>
    </row>
    <row r="270" spans="2:8" ht="33.75">
      <c r="B270" s="1427"/>
      <c r="C270" s="1371" t="s">
        <v>61</v>
      </c>
      <c r="D270" s="1429"/>
      <c r="E270" s="312"/>
      <c r="F270" s="313"/>
      <c r="G270" s="264"/>
      <c r="H270" s="265"/>
    </row>
    <row r="271" spans="2:8" ht="22.5">
      <c r="B271" s="1427"/>
      <c r="C271" s="1376" t="s">
        <v>3545</v>
      </c>
      <c r="D271" s="1429"/>
      <c r="E271" s="314"/>
      <c r="F271" s="313"/>
      <c r="G271" s="264"/>
      <c r="H271" s="287"/>
    </row>
    <row r="272" spans="2:8">
      <c r="B272" s="1427"/>
      <c r="C272" s="1372" t="s">
        <v>29</v>
      </c>
      <c r="D272" s="1420"/>
      <c r="E272" s="266" t="s">
        <v>36</v>
      </c>
      <c r="F272" s="276">
        <v>28</v>
      </c>
      <c r="G272" s="207"/>
      <c r="H272" s="259">
        <f t="shared" si="18"/>
        <v>0</v>
      </c>
    </row>
    <row r="273" spans="2:8" ht="22.5">
      <c r="B273" s="1427" t="s">
        <v>2322</v>
      </c>
      <c r="C273" s="1380" t="s">
        <v>786</v>
      </c>
      <c r="D273" s="1428"/>
      <c r="E273" s="312"/>
      <c r="F273" s="313"/>
      <c r="G273" s="264"/>
      <c r="H273" s="282"/>
    </row>
    <row r="274" spans="2:8" ht="22.5">
      <c r="B274" s="1427"/>
      <c r="C274" s="1371" t="s">
        <v>147</v>
      </c>
      <c r="D274" s="1429"/>
      <c r="E274" s="312"/>
      <c r="F274" s="313"/>
      <c r="G274" s="264"/>
      <c r="H274" s="265"/>
    </row>
    <row r="275" spans="2:8" ht="22.5">
      <c r="B275" s="1427"/>
      <c r="C275" s="1371" t="s">
        <v>536</v>
      </c>
      <c r="D275" s="1429"/>
      <c r="E275" s="312"/>
      <c r="F275" s="313"/>
      <c r="G275" s="264"/>
      <c r="H275" s="265"/>
    </row>
    <row r="276" spans="2:8" ht="22.5">
      <c r="B276" s="1427"/>
      <c r="C276" s="1376" t="s">
        <v>3536</v>
      </c>
      <c r="D276" s="1429"/>
      <c r="E276" s="314"/>
      <c r="F276" s="316"/>
      <c r="G276" s="286"/>
      <c r="H276" s="287"/>
    </row>
    <row r="277" spans="2:8">
      <c r="B277" s="1427"/>
      <c r="C277" s="1372" t="s">
        <v>24</v>
      </c>
      <c r="D277" s="1420"/>
      <c r="E277" s="303" t="s">
        <v>43</v>
      </c>
      <c r="F277" s="292">
        <v>90</v>
      </c>
      <c r="G277" s="207"/>
      <c r="H277" s="259">
        <f t="shared" si="18"/>
        <v>0</v>
      </c>
    </row>
    <row r="278" spans="2:8">
      <c r="B278" s="1439"/>
      <c r="C278" s="1440"/>
      <c r="D278" s="1440"/>
      <c r="E278" s="1440"/>
      <c r="F278" s="1440"/>
      <c r="G278" s="1440"/>
      <c r="H278" s="1441"/>
    </row>
    <row r="279" spans="2:8">
      <c r="B279" s="278" t="s">
        <v>62</v>
      </c>
      <c r="C279" s="1392" t="s">
        <v>60</v>
      </c>
      <c r="D279" s="1108"/>
      <c r="E279" s="333"/>
      <c r="F279" s="333"/>
      <c r="G279" s="334"/>
      <c r="H279" s="335">
        <f>SUM(H30:H277)</f>
        <v>0</v>
      </c>
    </row>
    <row r="280" spans="2:8">
      <c r="B280" s="241"/>
      <c r="C280" s="336"/>
      <c r="D280" s="1109"/>
      <c r="E280" s="242"/>
      <c r="F280" s="243"/>
      <c r="G280" s="244"/>
      <c r="H280" s="337"/>
    </row>
    <row r="281" spans="2:8">
      <c r="B281" s="278" t="s">
        <v>64</v>
      </c>
      <c r="C281" s="1451" t="s">
        <v>82</v>
      </c>
      <c r="D281" s="1452"/>
      <c r="E281" s="1452"/>
      <c r="F281" s="1452"/>
      <c r="G281" s="1452"/>
      <c r="H281" s="1453"/>
    </row>
    <row r="282" spans="2:8">
      <c r="B282" s="1480"/>
      <c r="C282" s="1481"/>
      <c r="D282" s="1481"/>
      <c r="E282" s="1481"/>
      <c r="F282" s="1481"/>
      <c r="G282" s="1481"/>
      <c r="H282" s="1482"/>
    </row>
    <row r="283" spans="2:8">
      <c r="B283" s="1427" t="s">
        <v>2323</v>
      </c>
      <c r="C283" s="319" t="s">
        <v>522</v>
      </c>
      <c r="D283" s="1434"/>
      <c r="E283" s="338"/>
      <c r="F283" s="339"/>
      <c r="G283" s="340"/>
      <c r="H283" s="282"/>
    </row>
    <row r="284" spans="2:8" ht="22.5">
      <c r="B284" s="1427"/>
      <c r="C284" s="323" t="s">
        <v>519</v>
      </c>
      <c r="D284" s="1434"/>
      <c r="E284" s="242"/>
      <c r="F284" s="341"/>
      <c r="G284" s="322"/>
      <c r="H284" s="265"/>
    </row>
    <row r="285" spans="2:8" ht="33.75">
      <c r="B285" s="1427"/>
      <c r="C285" s="323" t="s">
        <v>520</v>
      </c>
      <c r="D285" s="1434"/>
      <c r="E285" s="242"/>
      <c r="F285" s="341"/>
      <c r="G285" s="322"/>
      <c r="H285" s="265"/>
    </row>
    <row r="286" spans="2:8" ht="33.75">
      <c r="B286" s="1427"/>
      <c r="C286" s="323" t="s">
        <v>521</v>
      </c>
      <c r="D286" s="1434"/>
      <c r="E286" s="242"/>
      <c r="F286" s="341"/>
      <c r="G286" s="322"/>
      <c r="H286" s="265"/>
    </row>
    <row r="287" spans="2:8" ht="90">
      <c r="B287" s="1427"/>
      <c r="C287" s="342" t="s">
        <v>4359</v>
      </c>
      <c r="D287" s="1434"/>
      <c r="E287" s="343"/>
      <c r="F287" s="344"/>
      <c r="G287" s="345"/>
      <c r="H287" s="287"/>
    </row>
    <row r="288" spans="2:8">
      <c r="B288" s="1427"/>
      <c r="C288" s="346" t="s">
        <v>120</v>
      </c>
      <c r="D288" s="1434"/>
      <c r="E288" s="326" t="s">
        <v>15</v>
      </c>
      <c r="F288" s="327">
        <v>1200</v>
      </c>
      <c r="G288" s="193"/>
      <c r="H288" s="347">
        <f>F288*G288</f>
        <v>0</v>
      </c>
    </row>
    <row r="289" spans="2:8">
      <c r="B289" s="1427" t="s">
        <v>2324</v>
      </c>
      <c r="C289" s="346" t="s">
        <v>83</v>
      </c>
      <c r="D289" s="1434"/>
      <c r="E289" s="241"/>
      <c r="F289" s="321"/>
      <c r="G289" s="264"/>
      <c r="H289" s="348"/>
    </row>
    <row r="290" spans="2:8" ht="22.5">
      <c r="B290" s="1427"/>
      <c r="C290" s="349" t="s">
        <v>87</v>
      </c>
      <c r="D290" s="1434"/>
      <c r="E290" s="241"/>
      <c r="F290" s="321"/>
      <c r="G290" s="264"/>
      <c r="H290" s="350"/>
    </row>
    <row r="291" spans="2:8" ht="22.5">
      <c r="B291" s="1427"/>
      <c r="C291" s="349" t="s">
        <v>806</v>
      </c>
      <c r="D291" s="1434"/>
      <c r="E291" s="241"/>
      <c r="F291" s="321"/>
      <c r="G291" s="264"/>
      <c r="H291" s="350"/>
    </row>
    <row r="292" spans="2:8" ht="22.5">
      <c r="B292" s="1427"/>
      <c r="C292" s="349" t="s">
        <v>84</v>
      </c>
      <c r="D292" s="1434"/>
      <c r="E292" s="241"/>
      <c r="F292" s="321"/>
      <c r="G292" s="264"/>
      <c r="H292" s="350"/>
    </row>
    <row r="293" spans="2:8" ht="22.5">
      <c r="B293" s="1427"/>
      <c r="C293" s="349" t="s">
        <v>85</v>
      </c>
      <c r="D293" s="1434"/>
      <c r="E293" s="241"/>
      <c r="F293" s="321"/>
      <c r="G293" s="264"/>
      <c r="H293" s="350"/>
    </row>
    <row r="294" spans="2:8" ht="22.5">
      <c r="B294" s="1427"/>
      <c r="C294" s="349" t="s">
        <v>539</v>
      </c>
      <c r="D294" s="1434"/>
      <c r="E294" s="241"/>
      <c r="F294" s="321"/>
      <c r="G294" s="264"/>
      <c r="H294" s="350"/>
    </row>
    <row r="295" spans="2:8" ht="22.5">
      <c r="B295" s="1427"/>
      <c r="C295" s="342" t="s">
        <v>4483</v>
      </c>
      <c r="D295" s="1434"/>
      <c r="E295" s="241"/>
      <c r="F295" s="321"/>
      <c r="G295" s="264"/>
      <c r="H295" s="351"/>
    </row>
    <row r="296" spans="2:8">
      <c r="B296" s="1427"/>
      <c r="C296" s="352" t="s">
        <v>86</v>
      </c>
      <c r="D296" s="1434"/>
      <c r="E296" s="326" t="s">
        <v>28</v>
      </c>
      <c r="F296" s="327">
        <v>400</v>
      </c>
      <c r="G296" s="193"/>
      <c r="H296" s="347">
        <f t="shared" ref="H296:H311" si="19">F296*G296</f>
        <v>0</v>
      </c>
    </row>
    <row r="297" spans="2:8">
      <c r="B297" s="1427" t="s">
        <v>2325</v>
      </c>
      <c r="C297" s="346" t="s">
        <v>90</v>
      </c>
      <c r="D297" s="1434"/>
      <c r="E297" s="241"/>
      <c r="F297" s="321"/>
      <c r="G297" s="322"/>
      <c r="H297" s="348"/>
    </row>
    <row r="298" spans="2:8" ht="33.75">
      <c r="B298" s="1427"/>
      <c r="C298" s="349" t="s">
        <v>540</v>
      </c>
      <c r="D298" s="1434"/>
      <c r="E298" s="241"/>
      <c r="F298" s="321"/>
      <c r="G298" s="322"/>
      <c r="H298" s="350"/>
    </row>
    <row r="299" spans="2:8" ht="33.75">
      <c r="B299" s="1427"/>
      <c r="C299" s="323" t="s">
        <v>91</v>
      </c>
      <c r="D299" s="1434"/>
      <c r="E299" s="241"/>
      <c r="F299" s="321"/>
      <c r="G299" s="322"/>
      <c r="H299" s="350"/>
    </row>
    <row r="300" spans="2:8">
      <c r="B300" s="1427"/>
      <c r="C300" s="323" t="s">
        <v>92</v>
      </c>
      <c r="D300" s="1434"/>
      <c r="E300" s="241"/>
      <c r="F300" s="321"/>
      <c r="G300" s="322"/>
      <c r="H300" s="350"/>
    </row>
    <row r="301" spans="2:8" ht="22.5">
      <c r="B301" s="1427"/>
      <c r="C301" s="324" t="s">
        <v>4484</v>
      </c>
      <c r="D301" s="1434"/>
      <c r="E301" s="241"/>
      <c r="F301" s="321"/>
      <c r="G301" s="322"/>
      <c r="H301" s="351"/>
    </row>
    <row r="302" spans="2:8">
      <c r="B302" s="1427"/>
      <c r="C302" s="325" t="s">
        <v>93</v>
      </c>
      <c r="D302" s="1434"/>
      <c r="E302" s="326" t="s">
        <v>70</v>
      </c>
      <c r="F302" s="327">
        <v>200</v>
      </c>
      <c r="G302" s="193"/>
      <c r="H302" s="347">
        <f t="shared" si="19"/>
        <v>0</v>
      </c>
    </row>
    <row r="303" spans="2:8" ht="22.5">
      <c r="B303" s="1427" t="s">
        <v>2326</v>
      </c>
      <c r="C303" s="319" t="s">
        <v>808</v>
      </c>
      <c r="D303" s="1434"/>
      <c r="E303" s="241"/>
      <c r="F303" s="321"/>
      <c r="G303" s="322"/>
      <c r="H303" s="348"/>
    </row>
    <row r="304" spans="2:8" ht="22.5">
      <c r="B304" s="1427"/>
      <c r="C304" s="323" t="s">
        <v>809</v>
      </c>
      <c r="D304" s="1434"/>
      <c r="E304" s="241"/>
      <c r="F304" s="321"/>
      <c r="G304" s="322"/>
      <c r="H304" s="350"/>
    </row>
    <row r="305" spans="2:8">
      <c r="B305" s="1427"/>
      <c r="C305" s="324" t="s">
        <v>94</v>
      </c>
      <c r="D305" s="1434"/>
      <c r="E305" s="241"/>
      <c r="F305" s="321"/>
      <c r="G305" s="322"/>
      <c r="H305" s="351"/>
    </row>
    <row r="306" spans="2:8">
      <c r="B306" s="1427"/>
      <c r="C306" s="325" t="s">
        <v>93</v>
      </c>
      <c r="D306" s="1434"/>
      <c r="E306" s="326" t="s">
        <v>70</v>
      </c>
      <c r="F306" s="327">
        <v>200</v>
      </c>
      <c r="G306" s="193"/>
      <c r="H306" s="347">
        <f t="shared" si="19"/>
        <v>0</v>
      </c>
    </row>
    <row r="307" spans="2:8">
      <c r="B307" s="1427" t="s">
        <v>2327</v>
      </c>
      <c r="C307" s="319" t="s">
        <v>88</v>
      </c>
      <c r="D307" s="1434"/>
      <c r="E307" s="241"/>
      <c r="F307" s="321"/>
      <c r="G307" s="322"/>
      <c r="H307" s="348"/>
    </row>
    <row r="308" spans="2:8" ht="33.75">
      <c r="B308" s="1427"/>
      <c r="C308" s="323" t="s">
        <v>89</v>
      </c>
      <c r="D308" s="1434"/>
      <c r="E308" s="241"/>
      <c r="F308" s="321"/>
      <c r="G308" s="322"/>
      <c r="H308" s="350"/>
    </row>
    <row r="309" spans="2:8">
      <c r="B309" s="1427"/>
      <c r="C309" s="323" t="s">
        <v>541</v>
      </c>
      <c r="D309" s="1434"/>
      <c r="E309" s="241"/>
      <c r="F309" s="321"/>
      <c r="G309" s="322"/>
      <c r="H309" s="350"/>
    </row>
    <row r="310" spans="2:8" ht="22.5">
      <c r="B310" s="1427"/>
      <c r="C310" s="323" t="s">
        <v>542</v>
      </c>
      <c r="D310" s="1434"/>
      <c r="E310" s="241"/>
      <c r="F310" s="321"/>
      <c r="G310" s="322"/>
      <c r="H310" s="350"/>
    </row>
    <row r="311" spans="2:8">
      <c r="B311" s="1427"/>
      <c r="C311" s="325" t="s">
        <v>24</v>
      </c>
      <c r="D311" s="1434"/>
      <c r="E311" s="326" t="s">
        <v>15</v>
      </c>
      <c r="F311" s="327">
        <v>1</v>
      </c>
      <c r="G311" s="193"/>
      <c r="H311" s="347">
        <f t="shared" si="19"/>
        <v>0</v>
      </c>
    </row>
    <row r="312" spans="2:8">
      <c r="B312" s="1439"/>
      <c r="C312" s="1440"/>
      <c r="D312" s="1440"/>
      <c r="E312" s="1440"/>
      <c r="F312" s="1440"/>
      <c r="G312" s="1440"/>
      <c r="H312" s="1441"/>
    </row>
    <row r="313" spans="2:8">
      <c r="B313" s="278" t="s">
        <v>64</v>
      </c>
      <c r="C313" s="1451" t="s">
        <v>95</v>
      </c>
      <c r="D313" s="1452"/>
      <c r="E313" s="1452"/>
      <c r="F313" s="1452"/>
      <c r="G313" s="1453"/>
      <c r="H313" s="335">
        <f>SUM(H283:H311)</f>
        <v>0</v>
      </c>
    </row>
    <row r="314" spans="2:8">
      <c r="B314" s="241"/>
      <c r="C314" s="336"/>
      <c r="D314" s="1109"/>
      <c r="E314" s="242"/>
      <c r="F314" s="243"/>
      <c r="G314" s="244"/>
      <c r="H314" s="353"/>
    </row>
    <row r="315" spans="2:8">
      <c r="B315" s="278" t="s">
        <v>66</v>
      </c>
      <c r="C315" s="1442" t="s">
        <v>3</v>
      </c>
      <c r="D315" s="1443"/>
      <c r="E315" s="1443"/>
      <c r="F315" s="1443"/>
      <c r="G315" s="1443"/>
      <c r="H315" s="1444"/>
    </row>
    <row r="316" spans="2:8">
      <c r="B316" s="1439"/>
      <c r="C316" s="1440"/>
      <c r="D316" s="1440"/>
      <c r="E316" s="1440"/>
      <c r="F316" s="1440"/>
      <c r="G316" s="1440"/>
      <c r="H316" s="1441"/>
    </row>
    <row r="317" spans="2:8" ht="33.75">
      <c r="B317" s="1433" t="s">
        <v>2328</v>
      </c>
      <c r="C317" s="323" t="s">
        <v>3546</v>
      </c>
      <c r="D317" s="1420"/>
      <c r="E317" s="242"/>
      <c r="F317" s="243"/>
      <c r="G317" s="322"/>
      <c r="H317" s="265"/>
    </row>
    <row r="318" spans="2:8" ht="22.5">
      <c r="B318" s="1427"/>
      <c r="C318" s="354" t="s">
        <v>63</v>
      </c>
      <c r="D318" s="1434"/>
      <c r="E318" s="242"/>
      <c r="F318" s="243"/>
      <c r="G318" s="322"/>
      <c r="H318" s="265"/>
    </row>
    <row r="319" spans="2:8" ht="33.75">
      <c r="B319" s="1427"/>
      <c r="C319" s="323" t="s">
        <v>61</v>
      </c>
      <c r="D319" s="1434"/>
      <c r="E319" s="242"/>
      <c r="F319" s="243"/>
      <c r="G319" s="322"/>
      <c r="H319" s="265"/>
    </row>
    <row r="320" spans="2:8" ht="33.75">
      <c r="B320" s="1427"/>
      <c r="C320" s="355" t="s">
        <v>810</v>
      </c>
      <c r="D320" s="1434"/>
      <c r="E320" s="242"/>
      <c r="F320" s="243"/>
      <c r="G320" s="322"/>
      <c r="H320" s="265"/>
    </row>
    <row r="321" spans="2:8" ht="33.75">
      <c r="B321" s="1427"/>
      <c r="C321" s="354" t="s">
        <v>105</v>
      </c>
      <c r="D321" s="1434"/>
      <c r="E321" s="242"/>
      <c r="F321" s="243"/>
      <c r="G321" s="322"/>
      <c r="H321" s="265"/>
    </row>
    <row r="322" spans="2:8">
      <c r="B322" s="1427"/>
      <c r="C322" s="324" t="s">
        <v>29</v>
      </c>
      <c r="D322" s="1434"/>
      <c r="E322" s="356"/>
      <c r="F322" s="357"/>
      <c r="G322" s="345"/>
      <c r="H322" s="287"/>
    </row>
    <row r="323" spans="2:8">
      <c r="B323" s="1427"/>
      <c r="C323" s="1358" t="s">
        <v>68</v>
      </c>
      <c r="D323" s="1434"/>
      <c r="E323" s="358" t="s">
        <v>28</v>
      </c>
      <c r="F323" s="359">
        <v>80</v>
      </c>
      <c r="G323" s="193"/>
      <c r="H323" s="347">
        <f t="shared" ref="H323:H325" si="20">F323*G323</f>
        <v>0</v>
      </c>
    </row>
    <row r="324" spans="2:8">
      <c r="B324" s="1427"/>
      <c r="C324" s="1358" t="s">
        <v>24</v>
      </c>
      <c r="D324" s="1434"/>
      <c r="E324" s="360"/>
      <c r="F324" s="361"/>
      <c r="G324" s="362"/>
      <c r="H324" s="256"/>
    </row>
    <row r="325" spans="2:8">
      <c r="B325" s="1427"/>
      <c r="C325" s="1358" t="s">
        <v>69</v>
      </c>
      <c r="D325" s="1434"/>
      <c r="E325" s="363" t="s">
        <v>43</v>
      </c>
      <c r="F325" s="327">
        <v>43</v>
      </c>
      <c r="G325" s="193"/>
      <c r="H325" s="347">
        <f t="shared" si="20"/>
        <v>0</v>
      </c>
    </row>
    <row r="326" spans="2:8" ht="33.75">
      <c r="B326" s="1427" t="s">
        <v>2329</v>
      </c>
      <c r="C326" s="319" t="s">
        <v>3547</v>
      </c>
      <c r="D326" s="1418"/>
      <c r="E326" s="364"/>
      <c r="F326" s="365"/>
      <c r="G326" s="340"/>
      <c r="H326" s="282"/>
    </row>
    <row r="327" spans="2:8" ht="22.5">
      <c r="B327" s="1427"/>
      <c r="C327" s="323" t="s">
        <v>65</v>
      </c>
      <c r="D327" s="1419"/>
      <c r="E327" s="320"/>
      <c r="F327" s="321"/>
      <c r="G327" s="322"/>
      <c r="H327" s="265"/>
    </row>
    <row r="328" spans="2:8" ht="33.75">
      <c r="B328" s="1427"/>
      <c r="C328" s="323" t="s">
        <v>105</v>
      </c>
      <c r="D328" s="1419"/>
      <c r="E328" s="320"/>
      <c r="F328" s="321"/>
      <c r="G328" s="322"/>
      <c r="H328" s="265"/>
    </row>
    <row r="329" spans="2:8">
      <c r="B329" s="1427"/>
      <c r="C329" s="324" t="s">
        <v>67</v>
      </c>
      <c r="D329" s="1419"/>
      <c r="E329" s="366"/>
      <c r="F329" s="367"/>
      <c r="G329" s="345"/>
      <c r="H329" s="287"/>
    </row>
    <row r="330" spans="2:8">
      <c r="B330" s="1427"/>
      <c r="C330" s="325" t="s">
        <v>811</v>
      </c>
      <c r="D330" s="1420"/>
      <c r="E330" s="326" t="s">
        <v>70</v>
      </c>
      <c r="F330" s="327">
        <v>25</v>
      </c>
      <c r="G330" s="193"/>
      <c r="H330" s="347">
        <f t="shared" ref="H330" si="21">F330*G330</f>
        <v>0</v>
      </c>
    </row>
    <row r="331" spans="2:8" ht="22.5">
      <c r="B331" s="1416" t="s">
        <v>2330</v>
      </c>
      <c r="C331" s="319" t="s">
        <v>3548</v>
      </c>
      <c r="D331" s="1434"/>
      <c r="E331" s="364"/>
      <c r="F331" s="365"/>
      <c r="G331" s="340"/>
      <c r="H331" s="282"/>
    </row>
    <row r="332" spans="2:8" ht="33.75">
      <c r="B332" s="1417"/>
      <c r="C332" s="355" t="s">
        <v>585</v>
      </c>
      <c r="D332" s="1434"/>
      <c r="E332" s="320"/>
      <c r="F332" s="321"/>
      <c r="G332" s="322"/>
      <c r="H332" s="265"/>
    </row>
    <row r="333" spans="2:8" ht="22.5">
      <c r="B333" s="1417"/>
      <c r="C333" s="323" t="s">
        <v>72</v>
      </c>
      <c r="D333" s="1434"/>
      <c r="E333" s="320"/>
      <c r="F333" s="321"/>
      <c r="G333" s="322"/>
      <c r="H333" s="265"/>
    </row>
    <row r="334" spans="2:8">
      <c r="B334" s="1417"/>
      <c r="C334" s="324" t="s">
        <v>24</v>
      </c>
      <c r="D334" s="1434"/>
      <c r="E334" s="366"/>
      <c r="F334" s="367"/>
      <c r="G334" s="345"/>
      <c r="H334" s="287"/>
    </row>
    <row r="335" spans="2:8">
      <c r="B335" s="1433"/>
      <c r="C335" s="325" t="s">
        <v>68</v>
      </c>
      <c r="D335" s="1434"/>
      <c r="E335" s="326" t="s">
        <v>15</v>
      </c>
      <c r="F335" s="327">
        <v>10</v>
      </c>
      <c r="G335" s="193"/>
      <c r="H335" s="347">
        <f t="shared" ref="H335" si="22">F335*G335</f>
        <v>0</v>
      </c>
    </row>
    <row r="336" spans="2:8" ht="22.5">
      <c r="B336" s="1427" t="s">
        <v>2331</v>
      </c>
      <c r="C336" s="319" t="s">
        <v>787</v>
      </c>
      <c r="D336" s="1418"/>
      <c r="E336" s="364"/>
      <c r="F336" s="365"/>
      <c r="G336" s="340"/>
      <c r="H336" s="282"/>
    </row>
    <row r="337" spans="1:8" ht="33.75">
      <c r="B337" s="1427"/>
      <c r="C337" s="323" t="s">
        <v>543</v>
      </c>
      <c r="D337" s="1419"/>
      <c r="E337" s="320"/>
      <c r="F337" s="368"/>
      <c r="G337" s="322"/>
      <c r="H337" s="265"/>
    </row>
    <row r="338" spans="1:8">
      <c r="B338" s="1427"/>
      <c r="C338" s="325" t="s">
        <v>4485</v>
      </c>
      <c r="D338" s="1420"/>
      <c r="E338" s="326" t="s">
        <v>15</v>
      </c>
      <c r="F338" s="327">
        <v>975</v>
      </c>
      <c r="G338" s="193"/>
      <c r="H338" s="347">
        <f t="shared" ref="H338" si="23">F338*G338</f>
        <v>0</v>
      </c>
    </row>
    <row r="339" spans="1:8">
      <c r="A339" s="300"/>
      <c r="B339" s="1416" t="s">
        <v>2332</v>
      </c>
      <c r="C339" s="319" t="s">
        <v>588</v>
      </c>
      <c r="D339" s="1110"/>
      <c r="E339" s="364"/>
      <c r="F339" s="365"/>
      <c r="G339" s="340"/>
      <c r="H339" s="282"/>
    </row>
    <row r="340" spans="1:8" ht="33.75">
      <c r="A340" s="300"/>
      <c r="B340" s="1417"/>
      <c r="C340" s="323" t="s">
        <v>543</v>
      </c>
      <c r="D340" s="1111"/>
      <c r="E340" s="320"/>
      <c r="F340" s="321"/>
      <c r="G340" s="322"/>
      <c r="H340" s="265"/>
    </row>
    <row r="341" spans="1:8">
      <c r="B341" s="1433"/>
      <c r="C341" s="325" t="s">
        <v>4485</v>
      </c>
      <c r="D341" s="1112"/>
      <c r="E341" s="326" t="s">
        <v>15</v>
      </c>
      <c r="F341" s="327">
        <v>8</v>
      </c>
      <c r="G341" s="193"/>
      <c r="H341" s="347">
        <f t="shared" ref="H341:H342" si="24">F341*G341</f>
        <v>0</v>
      </c>
    </row>
    <row r="342" spans="1:8" ht="22.5">
      <c r="B342" s="369" t="s">
        <v>2333</v>
      </c>
      <c r="C342" s="325" t="s">
        <v>4486</v>
      </c>
      <c r="D342" s="1107"/>
      <c r="E342" s="370" t="s">
        <v>28</v>
      </c>
      <c r="F342" s="371">
        <v>100</v>
      </c>
      <c r="G342" s="193"/>
      <c r="H342" s="347">
        <f t="shared" si="24"/>
        <v>0</v>
      </c>
    </row>
    <row r="343" spans="1:8">
      <c r="B343" s="1439"/>
      <c r="C343" s="1440"/>
      <c r="D343" s="1440"/>
      <c r="E343" s="1440"/>
      <c r="F343" s="1440"/>
      <c r="G343" s="1440"/>
      <c r="H343" s="1441"/>
    </row>
    <row r="344" spans="1:8">
      <c r="B344" s="278" t="s">
        <v>66</v>
      </c>
      <c r="C344" s="1451" t="s">
        <v>97</v>
      </c>
      <c r="D344" s="1452"/>
      <c r="E344" s="1452"/>
      <c r="F344" s="1452"/>
      <c r="G344" s="1453"/>
      <c r="H344" s="335">
        <f>SUM(H317:H342)</f>
        <v>0</v>
      </c>
    </row>
    <row r="345" spans="1:8">
      <c r="B345" s="241"/>
      <c r="C345" s="336"/>
      <c r="D345" s="1109"/>
      <c r="E345" s="242"/>
      <c r="F345" s="243"/>
      <c r="G345" s="244"/>
      <c r="H345" s="353"/>
    </row>
    <row r="346" spans="1:8">
      <c r="B346" s="278" t="s">
        <v>73</v>
      </c>
      <c r="C346" s="1442" t="s">
        <v>4</v>
      </c>
      <c r="D346" s="1443"/>
      <c r="E346" s="1443"/>
      <c r="F346" s="1443"/>
      <c r="G346" s="1443"/>
      <c r="H346" s="1444"/>
    </row>
    <row r="347" spans="1:8">
      <c r="B347" s="1439"/>
      <c r="C347" s="1440"/>
      <c r="D347" s="1440"/>
      <c r="E347" s="1440"/>
      <c r="F347" s="1440"/>
      <c r="G347" s="1440"/>
      <c r="H347" s="1441"/>
    </row>
    <row r="348" spans="1:8" ht="22.5">
      <c r="B348" s="1427" t="s">
        <v>2334</v>
      </c>
      <c r="C348" s="319" t="s">
        <v>3549</v>
      </c>
      <c r="D348" s="1434"/>
      <c r="E348" s="372"/>
      <c r="F348" s="339"/>
      <c r="G348" s="340"/>
      <c r="H348" s="282"/>
    </row>
    <row r="349" spans="1:8" ht="22.5">
      <c r="B349" s="1427"/>
      <c r="C349" s="323" t="s">
        <v>98</v>
      </c>
      <c r="D349" s="1434"/>
      <c r="E349" s="373"/>
      <c r="F349" s="243"/>
      <c r="G349" s="322"/>
      <c r="H349" s="265"/>
    </row>
    <row r="350" spans="1:8" ht="45">
      <c r="B350" s="1427"/>
      <c r="C350" s="323" t="s">
        <v>650</v>
      </c>
      <c r="D350" s="1434"/>
      <c r="E350" s="373"/>
      <c r="F350" s="243"/>
      <c r="G350" s="322"/>
      <c r="H350" s="265"/>
    </row>
    <row r="351" spans="1:8">
      <c r="B351" s="1427"/>
      <c r="C351" s="324" t="s">
        <v>24</v>
      </c>
      <c r="D351" s="1434"/>
      <c r="E351" s="356"/>
      <c r="F351" s="357"/>
      <c r="G351" s="345"/>
      <c r="H351" s="287"/>
    </row>
    <row r="352" spans="1:8">
      <c r="B352" s="1427"/>
      <c r="C352" s="325" t="s">
        <v>106</v>
      </c>
      <c r="D352" s="1434"/>
      <c r="E352" s="326" t="s">
        <v>15</v>
      </c>
      <c r="F352" s="327">
        <v>24</v>
      </c>
      <c r="G352" s="208"/>
      <c r="H352" s="347">
        <f t="shared" ref="H352" si="25">F352*G352</f>
        <v>0</v>
      </c>
    </row>
    <row r="353" spans="2:8">
      <c r="B353" s="1427"/>
      <c r="C353" s="325" t="s">
        <v>107</v>
      </c>
      <c r="D353" s="1434"/>
      <c r="E353" s="326" t="s">
        <v>108</v>
      </c>
      <c r="F353" s="327">
        <v>450</v>
      </c>
      <c r="G353" s="208"/>
      <c r="H353" s="347">
        <f t="shared" ref="H353" si="26">F353*G353</f>
        <v>0</v>
      </c>
    </row>
    <row r="354" spans="2:8" ht="22.5">
      <c r="B354" s="1427" t="s">
        <v>2335</v>
      </c>
      <c r="C354" s="319" t="s">
        <v>634</v>
      </c>
      <c r="D354" s="1434"/>
      <c r="E354" s="364"/>
      <c r="F354" s="365"/>
      <c r="G354" s="374"/>
      <c r="H354" s="282"/>
    </row>
    <row r="355" spans="2:8">
      <c r="B355" s="1427"/>
      <c r="C355" s="323" t="s">
        <v>628</v>
      </c>
      <c r="D355" s="1434"/>
      <c r="E355" s="320"/>
      <c r="F355" s="321"/>
      <c r="G355" s="375"/>
      <c r="H355" s="265"/>
    </row>
    <row r="356" spans="2:8">
      <c r="B356" s="1427"/>
      <c r="C356" s="323" t="s">
        <v>629</v>
      </c>
      <c r="D356" s="1434"/>
      <c r="E356" s="320"/>
      <c r="F356" s="321"/>
      <c r="G356" s="375"/>
      <c r="H356" s="265"/>
    </row>
    <row r="357" spans="2:8">
      <c r="B357" s="1427"/>
      <c r="C357" s="324" t="s">
        <v>24</v>
      </c>
      <c r="D357" s="1434"/>
      <c r="E357" s="366"/>
      <c r="F357" s="367"/>
      <c r="G357" s="376"/>
      <c r="H357" s="287"/>
    </row>
    <row r="358" spans="2:8">
      <c r="B358" s="1427"/>
      <c r="C358" s="325" t="s">
        <v>106</v>
      </c>
      <c r="D358" s="1434"/>
      <c r="E358" s="326" t="s">
        <v>15</v>
      </c>
      <c r="F358" s="327">
        <v>10</v>
      </c>
      <c r="G358" s="208"/>
      <c r="H358" s="347">
        <f t="shared" ref="H358" si="27">F358*G358</f>
        <v>0</v>
      </c>
    </row>
    <row r="359" spans="2:8" ht="22.5">
      <c r="B359" s="1427" t="s">
        <v>2336</v>
      </c>
      <c r="C359" s="319" t="s">
        <v>3550</v>
      </c>
      <c r="D359" s="1434"/>
      <c r="E359" s="364"/>
      <c r="F359" s="365"/>
      <c r="G359" s="340"/>
      <c r="H359" s="282"/>
    </row>
    <row r="360" spans="2:8" ht="45">
      <c r="B360" s="1427"/>
      <c r="C360" s="323" t="s">
        <v>967</v>
      </c>
      <c r="D360" s="1434"/>
      <c r="E360" s="320"/>
      <c r="F360" s="321"/>
      <c r="G360" s="322"/>
      <c r="H360" s="265"/>
    </row>
    <row r="361" spans="2:8" ht="33.75">
      <c r="B361" s="1427"/>
      <c r="C361" s="323" t="s">
        <v>109</v>
      </c>
      <c r="D361" s="1434"/>
      <c r="E361" s="320"/>
      <c r="F361" s="321"/>
      <c r="G361" s="322"/>
      <c r="H361" s="265"/>
    </row>
    <row r="362" spans="2:8" ht="22.5">
      <c r="B362" s="1427"/>
      <c r="C362" s="323" t="s">
        <v>630</v>
      </c>
      <c r="D362" s="1434"/>
      <c r="E362" s="320"/>
      <c r="F362" s="321"/>
      <c r="G362" s="322"/>
      <c r="H362" s="265"/>
    </row>
    <row r="363" spans="2:8">
      <c r="B363" s="1427"/>
      <c r="C363" s="324" t="s">
        <v>111</v>
      </c>
      <c r="D363" s="1434"/>
      <c r="E363" s="366"/>
      <c r="F363" s="367"/>
      <c r="G363" s="345"/>
      <c r="H363" s="287"/>
    </row>
    <row r="364" spans="2:8">
      <c r="B364" s="1427"/>
      <c r="C364" s="325" t="s">
        <v>106</v>
      </c>
      <c r="D364" s="1434"/>
      <c r="E364" s="326" t="s">
        <v>28</v>
      </c>
      <c r="F364" s="327">
        <v>12</v>
      </c>
      <c r="G364" s="208"/>
      <c r="H364" s="347">
        <f t="shared" ref="H364" si="28">F364*G364</f>
        <v>0</v>
      </c>
    </row>
    <row r="365" spans="2:8">
      <c r="B365" s="1427"/>
      <c r="C365" s="325" t="s">
        <v>113</v>
      </c>
      <c r="D365" s="1434"/>
      <c r="E365" s="326" t="s">
        <v>108</v>
      </c>
      <c r="F365" s="327">
        <v>1200</v>
      </c>
      <c r="G365" s="208"/>
      <c r="H365" s="347">
        <f t="shared" ref="H365:H366" si="29">F365*G365</f>
        <v>0</v>
      </c>
    </row>
    <row r="366" spans="2:8">
      <c r="B366" s="1427"/>
      <c r="C366" s="325" t="s">
        <v>112</v>
      </c>
      <c r="D366" s="1434"/>
      <c r="E366" s="326" t="s">
        <v>15</v>
      </c>
      <c r="F366" s="327">
        <v>8.1999999999999993</v>
      </c>
      <c r="G366" s="208"/>
      <c r="H366" s="347">
        <f t="shared" si="29"/>
        <v>0</v>
      </c>
    </row>
    <row r="367" spans="2:8" ht="22.5">
      <c r="B367" s="1427" t="s">
        <v>2337</v>
      </c>
      <c r="C367" s="319" t="s">
        <v>3551</v>
      </c>
      <c r="D367" s="1434"/>
      <c r="E367" s="377"/>
      <c r="F367" s="365"/>
      <c r="G367" s="340"/>
      <c r="H367" s="282"/>
    </row>
    <row r="368" spans="2:8" ht="22.5">
      <c r="B368" s="1427"/>
      <c r="C368" s="323" t="s">
        <v>359</v>
      </c>
      <c r="D368" s="1434"/>
      <c r="E368" s="241"/>
      <c r="F368" s="321"/>
      <c r="G368" s="322"/>
      <c r="H368" s="265"/>
    </row>
    <row r="369" spans="2:9" ht="45">
      <c r="B369" s="1427"/>
      <c r="C369" s="323" t="s">
        <v>967</v>
      </c>
      <c r="D369" s="1434"/>
      <c r="E369" s="241"/>
      <c r="F369" s="321"/>
      <c r="G369" s="322"/>
      <c r="H369" s="265"/>
    </row>
    <row r="370" spans="2:9" ht="33.75">
      <c r="B370" s="1427"/>
      <c r="C370" s="323" t="s">
        <v>109</v>
      </c>
      <c r="D370" s="1434"/>
      <c r="E370" s="241"/>
      <c r="F370" s="321"/>
      <c r="G370" s="322"/>
      <c r="H370" s="265"/>
    </row>
    <row r="371" spans="2:9" ht="22.5">
      <c r="B371" s="1427"/>
      <c r="C371" s="355" t="s">
        <v>545</v>
      </c>
      <c r="D371" s="1434"/>
      <c r="E371" s="241"/>
      <c r="F371" s="321"/>
      <c r="G371" s="322"/>
      <c r="H371" s="265"/>
    </row>
    <row r="372" spans="2:9" ht="22.5">
      <c r="B372" s="1427"/>
      <c r="C372" s="323" t="s">
        <v>630</v>
      </c>
      <c r="D372" s="1434"/>
      <c r="E372" s="241"/>
      <c r="F372" s="321"/>
      <c r="G372" s="322"/>
      <c r="H372" s="265"/>
    </row>
    <row r="373" spans="2:9">
      <c r="B373" s="1427"/>
      <c r="C373" s="324" t="s">
        <v>111</v>
      </c>
      <c r="D373" s="1434"/>
      <c r="E373" s="378"/>
      <c r="F373" s="367"/>
      <c r="G373" s="322"/>
      <c r="H373" s="287"/>
      <c r="I373" s="231"/>
    </row>
    <row r="374" spans="2:9">
      <c r="B374" s="1427"/>
      <c r="C374" s="325" t="s">
        <v>106</v>
      </c>
      <c r="D374" s="1434"/>
      <c r="E374" s="363" t="s">
        <v>28</v>
      </c>
      <c r="F374" s="359">
        <v>45</v>
      </c>
      <c r="G374" s="208"/>
      <c r="H374" s="347">
        <f t="shared" ref="H374" si="30">F374*G374</f>
        <v>0</v>
      </c>
    </row>
    <row r="375" spans="2:9">
      <c r="B375" s="1427"/>
      <c r="C375" s="325" t="s">
        <v>107</v>
      </c>
      <c r="D375" s="1434"/>
      <c r="E375" s="363" t="s">
        <v>108</v>
      </c>
      <c r="F375" s="327">
        <v>4500</v>
      </c>
      <c r="G375" s="208"/>
      <c r="H375" s="347">
        <f t="shared" ref="H375:H376" si="31">F375*G375</f>
        <v>0</v>
      </c>
    </row>
    <row r="376" spans="2:9">
      <c r="B376" s="1427"/>
      <c r="C376" s="325" t="s">
        <v>112</v>
      </c>
      <c r="D376" s="1434"/>
      <c r="E376" s="363" t="s">
        <v>15</v>
      </c>
      <c r="F376" s="327">
        <v>620</v>
      </c>
      <c r="G376" s="208"/>
      <c r="H376" s="347">
        <f t="shared" si="31"/>
        <v>0</v>
      </c>
    </row>
    <row r="377" spans="2:9" ht="22.5">
      <c r="B377" s="1427" t="s">
        <v>2338</v>
      </c>
      <c r="C377" s="319" t="s">
        <v>3552</v>
      </c>
      <c r="D377" s="1418"/>
      <c r="E377" s="364"/>
      <c r="F377" s="365"/>
      <c r="G377" s="340"/>
      <c r="H377" s="282"/>
    </row>
    <row r="378" spans="2:9" ht="22.5">
      <c r="B378" s="1427"/>
      <c r="C378" s="323" t="s">
        <v>812</v>
      </c>
      <c r="D378" s="1419"/>
      <c r="E378" s="320"/>
      <c r="F378" s="321"/>
      <c r="G378" s="322"/>
      <c r="H378" s="265"/>
    </row>
    <row r="379" spans="2:9" ht="22.5">
      <c r="B379" s="1427"/>
      <c r="C379" s="323" t="s">
        <v>813</v>
      </c>
      <c r="D379" s="1419"/>
      <c r="E379" s="320"/>
      <c r="F379" s="321"/>
      <c r="G379" s="322"/>
      <c r="H379" s="265"/>
    </row>
    <row r="380" spans="2:9" ht="45">
      <c r="B380" s="1427"/>
      <c r="C380" s="323" t="s">
        <v>966</v>
      </c>
      <c r="D380" s="1419"/>
      <c r="E380" s="320"/>
      <c r="F380" s="321"/>
      <c r="G380" s="322"/>
      <c r="H380" s="265"/>
    </row>
    <row r="381" spans="2:9" ht="33.75">
      <c r="B381" s="1427"/>
      <c r="C381" s="323" t="s">
        <v>109</v>
      </c>
      <c r="D381" s="1419"/>
      <c r="E381" s="320"/>
      <c r="F381" s="321"/>
      <c r="G381" s="322"/>
      <c r="H381" s="265"/>
    </row>
    <row r="382" spans="2:9">
      <c r="B382" s="1427"/>
      <c r="C382" s="323" t="s">
        <v>815</v>
      </c>
      <c r="D382" s="1419"/>
      <c r="E382" s="320"/>
      <c r="F382" s="321"/>
      <c r="G382" s="322"/>
      <c r="H382" s="265"/>
    </row>
    <row r="383" spans="2:9">
      <c r="B383" s="1427"/>
      <c r="C383" s="323" t="s">
        <v>4491</v>
      </c>
      <c r="D383" s="1419"/>
      <c r="E383" s="320"/>
      <c r="F383" s="321"/>
      <c r="G383" s="322"/>
      <c r="H383" s="265"/>
    </row>
    <row r="384" spans="2:9">
      <c r="B384" s="1427"/>
      <c r="C384" s="324" t="s">
        <v>546</v>
      </c>
      <c r="D384" s="1419"/>
      <c r="E384" s="366"/>
      <c r="F384" s="367"/>
      <c r="G384" s="345"/>
      <c r="H384" s="287"/>
    </row>
    <row r="385" spans="2:9">
      <c r="B385" s="1427"/>
      <c r="C385" s="325" t="s">
        <v>550</v>
      </c>
      <c r="D385" s="1419"/>
      <c r="E385" s="326" t="s">
        <v>1</v>
      </c>
      <c r="F385" s="327">
        <v>12</v>
      </c>
      <c r="G385" s="208"/>
      <c r="H385" s="347">
        <f t="shared" ref="H385" si="32">F385*G385</f>
        <v>0</v>
      </c>
    </row>
    <row r="386" spans="2:9">
      <c r="B386" s="1427"/>
      <c r="C386" s="325" t="s">
        <v>547</v>
      </c>
      <c r="D386" s="1420"/>
      <c r="E386" s="326" t="s">
        <v>1</v>
      </c>
      <c r="F386" s="327">
        <v>80</v>
      </c>
      <c r="G386" s="208"/>
      <c r="H386" s="347">
        <f t="shared" ref="H386" si="33">F386*G386</f>
        <v>0</v>
      </c>
    </row>
    <row r="387" spans="2:9" ht="33.75">
      <c r="B387" s="1427" t="s">
        <v>2339</v>
      </c>
      <c r="C387" s="319" t="s">
        <v>788</v>
      </c>
      <c r="D387" s="1418"/>
      <c r="E387" s="364"/>
      <c r="F387" s="365"/>
      <c r="G387" s="340"/>
      <c r="H387" s="282"/>
    </row>
    <row r="388" spans="2:9" ht="45">
      <c r="B388" s="1427"/>
      <c r="C388" s="323" t="s">
        <v>650</v>
      </c>
      <c r="D388" s="1419"/>
      <c r="E388" s="320"/>
      <c r="F388" s="321"/>
      <c r="G388" s="322"/>
      <c r="H388" s="265"/>
    </row>
    <row r="389" spans="2:9" ht="22.5">
      <c r="B389" s="1427"/>
      <c r="C389" s="323" t="s">
        <v>99</v>
      </c>
      <c r="D389" s="1419"/>
      <c r="E389" s="320"/>
      <c r="F389" s="321"/>
      <c r="G389" s="322"/>
      <c r="H389" s="265"/>
    </row>
    <row r="390" spans="2:9" ht="22.5">
      <c r="B390" s="1427"/>
      <c r="C390" s="323" t="s">
        <v>100</v>
      </c>
      <c r="D390" s="1419"/>
      <c r="E390" s="320"/>
      <c r="F390" s="321"/>
      <c r="G390" s="322"/>
      <c r="H390" s="265"/>
    </row>
    <row r="391" spans="2:9">
      <c r="B391" s="1427"/>
      <c r="C391" s="323" t="s">
        <v>102</v>
      </c>
      <c r="D391" s="1419"/>
      <c r="E391" s="320"/>
      <c r="F391" s="321"/>
      <c r="G391" s="322"/>
      <c r="H391" s="265"/>
    </row>
    <row r="392" spans="2:9">
      <c r="B392" s="1427"/>
      <c r="C392" s="324" t="s">
        <v>101</v>
      </c>
      <c r="D392" s="1419"/>
      <c r="E392" s="366"/>
      <c r="F392" s="367"/>
      <c r="G392" s="345"/>
      <c r="H392" s="287"/>
    </row>
    <row r="393" spans="2:9">
      <c r="B393" s="1427"/>
      <c r="C393" s="325" t="s">
        <v>106</v>
      </c>
      <c r="D393" s="1419"/>
      <c r="E393" s="326" t="s">
        <v>15</v>
      </c>
      <c r="F393" s="327">
        <v>975</v>
      </c>
      <c r="G393" s="208"/>
      <c r="H393" s="347">
        <f t="shared" ref="H393" si="34">F393*G393</f>
        <v>0</v>
      </c>
    </row>
    <row r="394" spans="2:9">
      <c r="B394" s="1427"/>
      <c r="C394" s="325" t="s">
        <v>107</v>
      </c>
      <c r="D394" s="1420"/>
      <c r="E394" s="326" t="s">
        <v>108</v>
      </c>
      <c r="F394" s="327">
        <v>10000</v>
      </c>
      <c r="G394" s="208"/>
      <c r="H394" s="347">
        <f t="shared" ref="H394" si="35">F394*G394</f>
        <v>0</v>
      </c>
    </row>
    <row r="395" spans="2:9" ht="22.5">
      <c r="B395" s="1427" t="s">
        <v>2340</v>
      </c>
      <c r="C395" s="319" t="s">
        <v>3553</v>
      </c>
      <c r="D395" s="1418"/>
      <c r="E395" s="364"/>
      <c r="F395" s="365"/>
      <c r="G395" s="340"/>
      <c r="H395" s="282"/>
    </row>
    <row r="396" spans="2:9" ht="22.5">
      <c r="B396" s="1427"/>
      <c r="C396" s="323" t="s">
        <v>902</v>
      </c>
      <c r="D396" s="1419"/>
      <c r="E396" s="320"/>
      <c r="F396" s="321"/>
      <c r="G396" s="322"/>
      <c r="H396" s="265"/>
    </row>
    <row r="397" spans="2:9" ht="45">
      <c r="B397" s="1427"/>
      <c r="C397" s="324" t="s">
        <v>650</v>
      </c>
      <c r="D397" s="1419"/>
      <c r="E397" s="320"/>
      <c r="F397" s="321"/>
      <c r="G397" s="322"/>
      <c r="H397" s="265"/>
      <c r="I397" s="231"/>
    </row>
    <row r="398" spans="2:9">
      <c r="B398" s="1427"/>
      <c r="C398" s="325" t="s">
        <v>24</v>
      </c>
      <c r="D398" s="1419"/>
      <c r="E398" s="366"/>
      <c r="F398" s="367"/>
      <c r="G398" s="345"/>
      <c r="H398" s="287"/>
    </row>
    <row r="399" spans="2:9">
      <c r="B399" s="1427"/>
      <c r="C399" s="325" t="s">
        <v>106</v>
      </c>
      <c r="D399" s="1419"/>
      <c r="E399" s="326" t="s">
        <v>15</v>
      </c>
      <c r="F399" s="327">
        <v>16</v>
      </c>
      <c r="G399" s="208"/>
      <c r="H399" s="347">
        <f t="shared" ref="H399" si="36">F399*G399</f>
        <v>0</v>
      </c>
    </row>
    <row r="400" spans="2:9">
      <c r="B400" s="1427"/>
      <c r="C400" s="325" t="s">
        <v>107</v>
      </c>
      <c r="D400" s="1420"/>
      <c r="E400" s="326" t="s">
        <v>108</v>
      </c>
      <c r="F400" s="327">
        <v>250</v>
      </c>
      <c r="G400" s="208"/>
      <c r="H400" s="347">
        <f t="shared" ref="H400" si="37">F400*G400</f>
        <v>0</v>
      </c>
    </row>
    <row r="401" spans="2:8" ht="33.75">
      <c r="B401" s="1427" t="s">
        <v>2341</v>
      </c>
      <c r="C401" s="319" t="s">
        <v>3554</v>
      </c>
      <c r="D401" s="1418"/>
      <c r="E401" s="364"/>
      <c r="F401" s="365"/>
      <c r="G401" s="374"/>
      <c r="H401" s="282"/>
    </row>
    <row r="402" spans="2:8">
      <c r="B402" s="1427"/>
      <c r="C402" s="323" t="s">
        <v>631</v>
      </c>
      <c r="D402" s="1419"/>
      <c r="E402" s="320"/>
      <c r="F402" s="321"/>
      <c r="G402" s="375"/>
      <c r="H402" s="265"/>
    </row>
    <row r="403" spans="2:8" ht="45">
      <c r="B403" s="1427"/>
      <c r="C403" s="324" t="s">
        <v>650</v>
      </c>
      <c r="D403" s="1419"/>
      <c r="E403" s="320"/>
      <c r="F403" s="321"/>
      <c r="G403" s="375"/>
      <c r="H403" s="265"/>
    </row>
    <row r="404" spans="2:8">
      <c r="B404" s="1427"/>
      <c r="C404" s="325" t="s">
        <v>24</v>
      </c>
      <c r="D404" s="1419"/>
      <c r="E404" s="366"/>
      <c r="F404" s="367"/>
      <c r="G404" s="376"/>
      <c r="H404" s="287"/>
    </row>
    <row r="405" spans="2:8">
      <c r="B405" s="1427"/>
      <c r="C405" s="325" t="s">
        <v>106</v>
      </c>
      <c r="D405" s="1420"/>
      <c r="E405" s="326" t="s">
        <v>15</v>
      </c>
      <c r="F405" s="327">
        <v>16</v>
      </c>
      <c r="G405" s="208"/>
      <c r="H405" s="347">
        <f t="shared" ref="H405" si="38">F405*G405</f>
        <v>0</v>
      </c>
    </row>
    <row r="406" spans="2:8" ht="22.5">
      <c r="B406" s="1427" t="s">
        <v>2342</v>
      </c>
      <c r="C406" s="319" t="s">
        <v>3555</v>
      </c>
      <c r="D406" s="1418"/>
      <c r="E406" s="364"/>
      <c r="F406" s="365"/>
      <c r="G406" s="322"/>
      <c r="H406" s="282"/>
    </row>
    <row r="407" spans="2:8" ht="45">
      <c r="B407" s="1427"/>
      <c r="C407" s="323" t="s">
        <v>650</v>
      </c>
      <c r="D407" s="1419"/>
      <c r="E407" s="320"/>
      <c r="F407" s="321"/>
      <c r="G407" s="322"/>
      <c r="H407" s="265"/>
    </row>
    <row r="408" spans="2:8" ht="33.75">
      <c r="B408" s="1427"/>
      <c r="C408" s="323" t="s">
        <v>109</v>
      </c>
      <c r="D408" s="1419"/>
      <c r="E408" s="320"/>
      <c r="F408" s="321"/>
      <c r="G408" s="322"/>
      <c r="H408" s="265"/>
    </row>
    <row r="409" spans="2:8" ht="22.5">
      <c r="B409" s="1427"/>
      <c r="C409" s="323" t="s">
        <v>630</v>
      </c>
      <c r="D409" s="1419"/>
      <c r="E409" s="320"/>
      <c r="F409" s="321"/>
      <c r="G409" s="322"/>
      <c r="H409" s="265"/>
    </row>
    <row r="410" spans="2:8">
      <c r="B410" s="1427"/>
      <c r="C410" s="324" t="s">
        <v>111</v>
      </c>
      <c r="D410" s="1419"/>
      <c r="E410" s="366"/>
      <c r="F410" s="367"/>
      <c r="G410" s="345"/>
      <c r="H410" s="287"/>
    </row>
    <row r="411" spans="2:8">
      <c r="B411" s="1427"/>
      <c r="C411" s="325" t="s">
        <v>106</v>
      </c>
      <c r="D411" s="1419"/>
      <c r="E411" s="326" t="s">
        <v>28</v>
      </c>
      <c r="F411" s="327">
        <v>9</v>
      </c>
      <c r="G411" s="208"/>
      <c r="H411" s="347">
        <f t="shared" ref="H411" si="39">F411*G411</f>
        <v>0</v>
      </c>
    </row>
    <row r="412" spans="2:8">
      <c r="B412" s="1427"/>
      <c r="C412" s="325" t="s">
        <v>107</v>
      </c>
      <c r="D412" s="1419"/>
      <c r="E412" s="326" t="s">
        <v>108</v>
      </c>
      <c r="F412" s="327">
        <v>1000</v>
      </c>
      <c r="G412" s="208"/>
      <c r="H412" s="347">
        <f t="shared" ref="H412:H413" si="40">F412*G412</f>
        <v>0</v>
      </c>
    </row>
    <row r="413" spans="2:8">
      <c r="B413" s="1427"/>
      <c r="C413" s="325" t="s">
        <v>112</v>
      </c>
      <c r="D413" s="1420"/>
      <c r="E413" s="326" t="s">
        <v>15</v>
      </c>
      <c r="F413" s="327">
        <v>7.5</v>
      </c>
      <c r="G413" s="208"/>
      <c r="H413" s="347">
        <f t="shared" si="40"/>
        <v>0</v>
      </c>
    </row>
    <row r="414" spans="2:8">
      <c r="B414" s="1427" t="s">
        <v>2343</v>
      </c>
      <c r="C414" s="319" t="s">
        <v>3556</v>
      </c>
      <c r="D414" s="1418"/>
      <c r="E414" s="364"/>
      <c r="F414" s="365"/>
      <c r="G414" s="340"/>
      <c r="H414" s="282"/>
    </row>
    <row r="415" spans="2:8" ht="22.5">
      <c r="B415" s="1427"/>
      <c r="C415" s="323" t="s">
        <v>633</v>
      </c>
      <c r="D415" s="1429"/>
      <c r="E415" s="320"/>
      <c r="F415" s="321"/>
      <c r="G415" s="322"/>
      <c r="H415" s="265"/>
    </row>
    <row r="416" spans="2:8" ht="33.75">
      <c r="B416" s="1427"/>
      <c r="C416" s="323" t="s">
        <v>632</v>
      </c>
      <c r="D416" s="1429"/>
      <c r="E416" s="320"/>
      <c r="F416" s="321"/>
      <c r="G416" s="322"/>
      <c r="H416" s="265"/>
    </row>
    <row r="417" spans="2:8" ht="45">
      <c r="B417" s="1427"/>
      <c r="C417" s="323" t="s">
        <v>650</v>
      </c>
      <c r="D417" s="1429"/>
      <c r="E417" s="320"/>
      <c r="F417" s="321"/>
      <c r="G417" s="322"/>
      <c r="H417" s="265"/>
    </row>
    <row r="418" spans="2:8" ht="33.75">
      <c r="B418" s="1427"/>
      <c r="C418" s="323" t="s">
        <v>109</v>
      </c>
      <c r="D418" s="1429"/>
      <c r="E418" s="320"/>
      <c r="F418" s="321"/>
      <c r="G418" s="322"/>
      <c r="H418" s="265"/>
    </row>
    <row r="419" spans="2:8" ht="22.5">
      <c r="B419" s="1427"/>
      <c r="C419" s="355" t="s">
        <v>545</v>
      </c>
      <c r="D419" s="1429"/>
      <c r="E419" s="320"/>
      <c r="F419" s="321"/>
      <c r="G419" s="322"/>
      <c r="H419" s="265"/>
    </row>
    <row r="420" spans="2:8" ht="22.5">
      <c r="B420" s="1427"/>
      <c r="C420" s="323" t="s">
        <v>630</v>
      </c>
      <c r="D420" s="1429"/>
      <c r="E420" s="320"/>
      <c r="F420" s="321"/>
      <c r="G420" s="322"/>
      <c r="H420" s="265"/>
    </row>
    <row r="421" spans="2:8">
      <c r="B421" s="1427"/>
      <c r="C421" s="324" t="s">
        <v>111</v>
      </c>
      <c r="D421" s="1429"/>
      <c r="E421" s="366"/>
      <c r="F421" s="367"/>
      <c r="G421" s="345"/>
      <c r="H421" s="287"/>
    </row>
    <row r="422" spans="2:8">
      <c r="B422" s="1427"/>
      <c r="C422" s="325" t="s">
        <v>106</v>
      </c>
      <c r="D422" s="1419"/>
      <c r="E422" s="326" t="s">
        <v>28</v>
      </c>
      <c r="F422" s="359">
        <v>45</v>
      </c>
      <c r="G422" s="208"/>
      <c r="H422" s="347">
        <f t="shared" ref="H422" si="41">F422*G422</f>
        <v>0</v>
      </c>
    </row>
    <row r="423" spans="2:8">
      <c r="B423" s="1427"/>
      <c r="C423" s="325" t="s">
        <v>107</v>
      </c>
      <c r="D423" s="1419"/>
      <c r="E423" s="326" t="s">
        <v>108</v>
      </c>
      <c r="F423" s="327">
        <v>3500</v>
      </c>
      <c r="G423" s="208"/>
      <c r="H423" s="347">
        <f t="shared" ref="H423:H424" si="42">F423*G423</f>
        <v>0</v>
      </c>
    </row>
    <row r="424" spans="2:8">
      <c r="B424" s="1427"/>
      <c r="C424" s="325" t="s">
        <v>112</v>
      </c>
      <c r="D424" s="1420"/>
      <c r="E424" s="326" t="s">
        <v>15</v>
      </c>
      <c r="F424" s="327">
        <v>325</v>
      </c>
      <c r="G424" s="208"/>
      <c r="H424" s="347">
        <f t="shared" si="42"/>
        <v>0</v>
      </c>
    </row>
    <row r="425" spans="2:8" ht="22.5">
      <c r="B425" s="1427" t="s">
        <v>2344</v>
      </c>
      <c r="C425" s="319" t="s">
        <v>3557</v>
      </c>
      <c r="D425" s="1434"/>
      <c r="E425" s="241"/>
      <c r="F425" s="321"/>
      <c r="G425" s="322"/>
      <c r="H425" s="282"/>
    </row>
    <row r="426" spans="2:8" ht="22.5">
      <c r="B426" s="1427"/>
      <c r="C426" s="323" t="s">
        <v>548</v>
      </c>
      <c r="D426" s="1434"/>
      <c r="E426" s="241"/>
      <c r="F426" s="321"/>
      <c r="G426" s="322"/>
      <c r="H426" s="265"/>
    </row>
    <row r="427" spans="2:8" ht="22.5">
      <c r="B427" s="1427"/>
      <c r="C427" s="323" t="s">
        <v>816</v>
      </c>
      <c r="D427" s="1434"/>
      <c r="E427" s="241"/>
      <c r="F427" s="321"/>
      <c r="G427" s="322"/>
      <c r="H427" s="265"/>
    </row>
    <row r="428" spans="2:8" ht="45">
      <c r="B428" s="1427"/>
      <c r="C428" s="323" t="s">
        <v>814</v>
      </c>
      <c r="D428" s="1434"/>
      <c r="E428" s="241"/>
      <c r="F428" s="321"/>
      <c r="G428" s="322"/>
      <c r="H428" s="265"/>
    </row>
    <row r="429" spans="2:8" ht="33.75">
      <c r="B429" s="1427"/>
      <c r="C429" s="323" t="s">
        <v>109</v>
      </c>
      <c r="D429" s="1434"/>
      <c r="E429" s="241"/>
      <c r="F429" s="321"/>
      <c r="G429" s="322"/>
      <c r="H429" s="265"/>
    </row>
    <row r="430" spans="2:8">
      <c r="B430" s="1427"/>
      <c r="C430" s="323" t="s">
        <v>815</v>
      </c>
      <c r="D430" s="1434"/>
      <c r="E430" s="241"/>
      <c r="F430" s="321"/>
      <c r="G430" s="322"/>
      <c r="H430" s="265"/>
    </row>
    <row r="431" spans="2:8">
      <c r="B431" s="1427"/>
      <c r="C431" s="324" t="s">
        <v>4491</v>
      </c>
      <c r="D431" s="1434"/>
      <c r="E431" s="241"/>
      <c r="F431" s="321"/>
      <c r="G431" s="322"/>
      <c r="H431" s="265"/>
    </row>
    <row r="432" spans="2:8">
      <c r="B432" s="1427"/>
      <c r="C432" s="325" t="s">
        <v>546</v>
      </c>
      <c r="D432" s="1434"/>
      <c r="E432" s="378"/>
      <c r="F432" s="367"/>
      <c r="G432" s="345"/>
      <c r="H432" s="287"/>
    </row>
    <row r="433" spans="2:8">
      <c r="B433" s="1427"/>
      <c r="C433" s="325" t="s">
        <v>550</v>
      </c>
      <c r="D433" s="1434"/>
      <c r="E433" s="358" t="s">
        <v>1</v>
      </c>
      <c r="F433" s="359">
        <v>12</v>
      </c>
      <c r="G433" s="208"/>
      <c r="H433" s="347">
        <f t="shared" ref="H433:H434" si="43">F433*G433</f>
        <v>0</v>
      </c>
    </row>
    <row r="434" spans="2:8">
      <c r="B434" s="1427"/>
      <c r="C434" s="325" t="s">
        <v>547</v>
      </c>
      <c r="D434" s="1434"/>
      <c r="E434" s="326" t="s">
        <v>1</v>
      </c>
      <c r="F434" s="327">
        <v>28</v>
      </c>
      <c r="G434" s="208"/>
      <c r="H434" s="347">
        <f t="shared" si="43"/>
        <v>0</v>
      </c>
    </row>
    <row r="435" spans="2:8" ht="22.5">
      <c r="B435" s="1427" t="s">
        <v>2345</v>
      </c>
      <c r="C435" s="319" t="s">
        <v>3558</v>
      </c>
      <c r="D435" s="1418"/>
      <c r="E435" s="320"/>
      <c r="F435" s="321"/>
      <c r="G435" s="375"/>
      <c r="H435" s="282"/>
    </row>
    <row r="436" spans="2:8" ht="22.5">
      <c r="B436" s="1427"/>
      <c r="C436" s="323" t="s">
        <v>639</v>
      </c>
      <c r="D436" s="1419"/>
      <c r="E436" s="320"/>
      <c r="F436" s="321"/>
      <c r="G436" s="375"/>
      <c r="H436" s="265"/>
    </row>
    <row r="437" spans="2:8" ht="33.75">
      <c r="B437" s="1427"/>
      <c r="C437" s="323" t="s">
        <v>817</v>
      </c>
      <c r="D437" s="1419"/>
      <c r="E437" s="320"/>
      <c r="F437" s="321"/>
      <c r="G437" s="375"/>
      <c r="H437" s="265"/>
    </row>
    <row r="438" spans="2:8" ht="22.5">
      <c r="B438" s="1427"/>
      <c r="C438" s="323" t="s">
        <v>640</v>
      </c>
      <c r="D438" s="1419"/>
      <c r="E438" s="320"/>
      <c r="F438" s="321"/>
      <c r="G438" s="375"/>
      <c r="H438" s="265"/>
    </row>
    <row r="439" spans="2:8" ht="22.5">
      <c r="B439" s="1427"/>
      <c r="C439" s="323" t="s">
        <v>641</v>
      </c>
      <c r="D439" s="1419"/>
      <c r="E439" s="320"/>
      <c r="F439" s="321"/>
      <c r="G439" s="375"/>
      <c r="H439" s="265"/>
    </row>
    <row r="440" spans="2:8" ht="45">
      <c r="B440" s="1427"/>
      <c r="C440" s="324" t="s">
        <v>650</v>
      </c>
      <c r="D440" s="1419"/>
      <c r="E440" s="366"/>
      <c r="F440" s="367"/>
      <c r="G440" s="345"/>
      <c r="H440" s="287"/>
    </row>
    <row r="441" spans="2:8">
      <c r="B441" s="1427"/>
      <c r="C441" s="325" t="s">
        <v>642</v>
      </c>
      <c r="D441" s="1420"/>
      <c r="E441" s="326" t="s">
        <v>70</v>
      </c>
      <c r="F441" s="327">
        <v>25</v>
      </c>
      <c r="G441" s="208"/>
      <c r="H441" s="347">
        <f t="shared" ref="H441" si="44">F441*G441</f>
        <v>0</v>
      </c>
    </row>
    <row r="442" spans="2:8" ht="33.75">
      <c r="B442" s="1427" t="s">
        <v>2346</v>
      </c>
      <c r="C442" s="319" t="s">
        <v>643</v>
      </c>
      <c r="D442" s="1434"/>
      <c r="E442" s="241"/>
      <c r="F442" s="321"/>
      <c r="G442" s="322"/>
      <c r="H442" s="282"/>
    </row>
    <row r="443" spans="2:8" ht="45">
      <c r="B443" s="1427"/>
      <c r="C443" s="323" t="s">
        <v>650</v>
      </c>
      <c r="D443" s="1434"/>
      <c r="E443" s="241"/>
      <c r="F443" s="321"/>
      <c r="G443" s="322"/>
      <c r="H443" s="265"/>
    </row>
    <row r="444" spans="2:8" ht="45">
      <c r="B444" s="1427"/>
      <c r="C444" s="355" t="s">
        <v>644</v>
      </c>
      <c r="D444" s="1434"/>
      <c r="E444" s="241"/>
      <c r="F444" s="321"/>
      <c r="G444" s="322"/>
      <c r="H444" s="265"/>
    </row>
    <row r="445" spans="2:8" ht="33.75">
      <c r="B445" s="1427"/>
      <c r="C445" s="323" t="s">
        <v>645</v>
      </c>
      <c r="D445" s="1434"/>
      <c r="E445" s="241"/>
      <c r="F445" s="321"/>
      <c r="G445" s="322"/>
      <c r="H445" s="265"/>
    </row>
    <row r="446" spans="2:8" ht="33.75">
      <c r="B446" s="1427"/>
      <c r="C446" s="323" t="s">
        <v>818</v>
      </c>
      <c r="D446" s="1434"/>
      <c r="E446" s="241"/>
      <c r="F446" s="321"/>
      <c r="G446" s="322"/>
      <c r="H446" s="265"/>
    </row>
    <row r="447" spans="2:8">
      <c r="B447" s="1427"/>
      <c r="C447" s="323" t="s">
        <v>4487</v>
      </c>
      <c r="D447" s="1434"/>
      <c r="E447" s="241"/>
      <c r="F447" s="321"/>
      <c r="G447" s="322"/>
      <c r="H447" s="265"/>
    </row>
    <row r="448" spans="2:8" ht="45">
      <c r="B448" s="1427"/>
      <c r="C448" s="355" t="s">
        <v>3559</v>
      </c>
      <c r="D448" s="1434"/>
      <c r="E448" s="241"/>
      <c r="F448" s="321"/>
      <c r="G448" s="322"/>
      <c r="H448" s="265"/>
    </row>
    <row r="449" spans="2:9">
      <c r="B449" s="1427"/>
      <c r="C449" s="324" t="s">
        <v>111</v>
      </c>
      <c r="D449" s="1434"/>
      <c r="E449" s="378"/>
      <c r="F449" s="367"/>
      <c r="G449" s="345"/>
      <c r="H449" s="287"/>
    </row>
    <row r="450" spans="2:9">
      <c r="B450" s="1427"/>
      <c r="C450" s="325" t="s">
        <v>106</v>
      </c>
      <c r="D450" s="1434"/>
      <c r="E450" s="363" t="s">
        <v>28</v>
      </c>
      <c r="F450" s="327">
        <v>7.5</v>
      </c>
      <c r="G450" s="208"/>
      <c r="H450" s="347">
        <f t="shared" ref="H450" si="45">F450*G450</f>
        <v>0</v>
      </c>
    </row>
    <row r="451" spans="2:9">
      <c r="B451" s="1427"/>
      <c r="C451" s="325" t="s">
        <v>113</v>
      </c>
      <c r="D451" s="1434"/>
      <c r="E451" s="363" t="s">
        <v>108</v>
      </c>
      <c r="F451" s="327">
        <v>500</v>
      </c>
      <c r="G451" s="208"/>
      <c r="H451" s="347">
        <f t="shared" ref="H451:H453" si="46">F451*G451</f>
        <v>0</v>
      </c>
    </row>
    <row r="452" spans="2:9">
      <c r="B452" s="1427"/>
      <c r="C452" s="325" t="s">
        <v>819</v>
      </c>
      <c r="D452" s="1434"/>
      <c r="E452" s="363" t="s">
        <v>1</v>
      </c>
      <c r="F452" s="327">
        <v>75</v>
      </c>
      <c r="G452" s="208"/>
      <c r="H452" s="347">
        <f t="shared" si="46"/>
        <v>0</v>
      </c>
    </row>
    <row r="453" spans="2:9">
      <c r="B453" s="1427"/>
      <c r="C453" s="325" t="s">
        <v>112</v>
      </c>
      <c r="D453" s="1434"/>
      <c r="E453" s="326" t="s">
        <v>15</v>
      </c>
      <c r="F453" s="327">
        <v>28</v>
      </c>
      <c r="G453" s="208"/>
      <c r="H453" s="347">
        <f t="shared" si="46"/>
        <v>0</v>
      </c>
    </row>
    <row r="454" spans="2:9" ht="33.75">
      <c r="B454" s="1427" t="s">
        <v>2347</v>
      </c>
      <c r="C454" s="319" t="s">
        <v>3560</v>
      </c>
      <c r="D454" s="1434"/>
      <c r="E454" s="241"/>
      <c r="F454" s="321"/>
      <c r="G454" s="322"/>
      <c r="H454" s="282"/>
    </row>
    <row r="455" spans="2:9" ht="45">
      <c r="B455" s="1427"/>
      <c r="C455" s="323" t="s">
        <v>650</v>
      </c>
      <c r="D455" s="1434"/>
      <c r="E455" s="241"/>
      <c r="F455" s="321"/>
      <c r="G455" s="322"/>
      <c r="H455" s="265"/>
    </row>
    <row r="456" spans="2:9" ht="45">
      <c r="B456" s="1427"/>
      <c r="C456" s="355" t="s">
        <v>3561</v>
      </c>
      <c r="D456" s="1434"/>
      <c r="E456" s="241"/>
      <c r="F456" s="321"/>
      <c r="G456" s="322"/>
      <c r="H456" s="265"/>
    </row>
    <row r="457" spans="2:9" ht="22.5">
      <c r="B457" s="1427"/>
      <c r="C457" s="355" t="s">
        <v>408</v>
      </c>
      <c r="D457" s="1434"/>
      <c r="E457" s="241"/>
      <c r="F457" s="321"/>
      <c r="G457" s="322"/>
      <c r="H457" s="265"/>
    </row>
    <row r="458" spans="2:9" ht="33.75">
      <c r="B458" s="1427"/>
      <c r="C458" s="323" t="s">
        <v>646</v>
      </c>
      <c r="D458" s="1434"/>
      <c r="E458" s="241"/>
      <c r="F458" s="321"/>
      <c r="G458" s="322"/>
      <c r="H458" s="265"/>
    </row>
    <row r="459" spans="2:9" ht="33.75">
      <c r="B459" s="1427"/>
      <c r="C459" s="323" t="s">
        <v>820</v>
      </c>
      <c r="D459" s="1434"/>
      <c r="E459" s="241"/>
      <c r="F459" s="321"/>
      <c r="G459" s="322"/>
      <c r="H459" s="265"/>
      <c r="I459" s="300"/>
    </row>
    <row r="460" spans="2:9">
      <c r="B460" s="1427"/>
      <c r="C460" s="323" t="s">
        <v>4488</v>
      </c>
      <c r="D460" s="1434"/>
      <c r="E460" s="241"/>
      <c r="F460" s="321"/>
      <c r="G460" s="322"/>
      <c r="H460" s="265"/>
      <c r="I460" s="300"/>
    </row>
    <row r="461" spans="2:9" ht="33.75">
      <c r="B461" s="1427"/>
      <c r="C461" s="355" t="s">
        <v>589</v>
      </c>
      <c r="D461" s="1434"/>
      <c r="E461" s="241"/>
      <c r="F461" s="321"/>
      <c r="G461" s="322"/>
      <c r="H461" s="265"/>
      <c r="I461" s="300"/>
    </row>
    <row r="462" spans="2:9">
      <c r="B462" s="1427"/>
      <c r="C462" s="324" t="s">
        <v>111</v>
      </c>
      <c r="D462" s="1434"/>
      <c r="E462" s="378"/>
      <c r="F462" s="367"/>
      <c r="G462" s="345"/>
      <c r="H462" s="287"/>
    </row>
    <row r="463" spans="2:9">
      <c r="B463" s="1427"/>
      <c r="C463" s="325" t="s">
        <v>106</v>
      </c>
      <c r="D463" s="1434"/>
      <c r="E463" s="363" t="s">
        <v>28</v>
      </c>
      <c r="F463" s="327">
        <v>3</v>
      </c>
      <c r="G463" s="208"/>
      <c r="H463" s="347">
        <f t="shared" ref="H463:H466" si="47">F463*G463</f>
        <v>0</v>
      </c>
    </row>
    <row r="464" spans="2:9">
      <c r="B464" s="1427"/>
      <c r="C464" s="325" t="s">
        <v>113</v>
      </c>
      <c r="D464" s="1434"/>
      <c r="E464" s="363" t="s">
        <v>108</v>
      </c>
      <c r="F464" s="327">
        <v>300</v>
      </c>
      <c r="G464" s="208"/>
      <c r="H464" s="347">
        <f t="shared" si="47"/>
        <v>0</v>
      </c>
    </row>
    <row r="465" spans="2:9">
      <c r="B465" s="1427"/>
      <c r="C465" s="325" t="s">
        <v>819</v>
      </c>
      <c r="D465" s="1434"/>
      <c r="E465" s="363" t="s">
        <v>1</v>
      </c>
      <c r="F465" s="327">
        <v>45</v>
      </c>
      <c r="G465" s="208"/>
      <c r="H465" s="347">
        <f t="shared" si="47"/>
        <v>0</v>
      </c>
    </row>
    <row r="466" spans="2:9">
      <c r="B466" s="1427"/>
      <c r="C466" s="325" t="s">
        <v>112</v>
      </c>
      <c r="D466" s="1434"/>
      <c r="E466" s="326" t="s">
        <v>15</v>
      </c>
      <c r="F466" s="327">
        <v>9</v>
      </c>
      <c r="G466" s="208"/>
      <c r="H466" s="347">
        <f t="shared" si="47"/>
        <v>0</v>
      </c>
    </row>
    <row r="467" spans="2:9" ht="33.75">
      <c r="B467" s="1427" t="s">
        <v>2348</v>
      </c>
      <c r="C467" s="319" t="s">
        <v>3562</v>
      </c>
      <c r="D467" s="1428"/>
      <c r="E467" s="364"/>
      <c r="F467" s="365"/>
      <c r="G467" s="340"/>
      <c r="H467" s="282"/>
    </row>
    <row r="468" spans="2:9" ht="45">
      <c r="B468" s="1427"/>
      <c r="C468" s="323" t="s">
        <v>650</v>
      </c>
      <c r="D468" s="1429"/>
      <c r="E468" s="320"/>
      <c r="F468" s="321"/>
      <c r="G468" s="322"/>
      <c r="H468" s="265"/>
    </row>
    <row r="469" spans="2:9" ht="45">
      <c r="B469" s="1427"/>
      <c r="C469" s="355" t="s">
        <v>647</v>
      </c>
      <c r="D469" s="1429"/>
      <c r="E469" s="320"/>
      <c r="F469" s="321"/>
      <c r="G469" s="322"/>
      <c r="H469" s="265"/>
    </row>
    <row r="470" spans="2:9" ht="33.75">
      <c r="B470" s="1427"/>
      <c r="C470" s="323" t="s">
        <v>116</v>
      </c>
      <c r="D470" s="1429"/>
      <c r="E470" s="320"/>
      <c r="F470" s="321"/>
      <c r="G470" s="322"/>
      <c r="H470" s="265"/>
    </row>
    <row r="471" spans="2:9" ht="33.75">
      <c r="B471" s="1427"/>
      <c r="C471" s="323" t="s">
        <v>115</v>
      </c>
      <c r="D471" s="1429"/>
      <c r="E471" s="320"/>
      <c r="F471" s="321"/>
      <c r="G471" s="322"/>
      <c r="H471" s="265"/>
    </row>
    <row r="472" spans="2:9" ht="33.75">
      <c r="B472" s="1427"/>
      <c r="C472" s="323" t="s">
        <v>117</v>
      </c>
      <c r="D472" s="1429"/>
      <c r="E472" s="320"/>
      <c r="F472" s="321"/>
      <c r="G472" s="322"/>
      <c r="H472" s="265"/>
    </row>
    <row r="473" spans="2:9" ht="33.75">
      <c r="B473" s="1427"/>
      <c r="C473" s="323" t="s">
        <v>820</v>
      </c>
      <c r="D473" s="1429"/>
      <c r="E473" s="320"/>
      <c r="F473" s="321"/>
      <c r="G473" s="322"/>
      <c r="H473" s="265"/>
    </row>
    <row r="474" spans="2:9">
      <c r="B474" s="1427"/>
      <c r="C474" s="323" t="s">
        <v>4489</v>
      </c>
      <c r="D474" s="1429"/>
      <c r="E474" s="320"/>
      <c r="F474" s="321"/>
      <c r="G474" s="322"/>
      <c r="H474" s="265"/>
    </row>
    <row r="475" spans="2:9" ht="33.75">
      <c r="B475" s="1427"/>
      <c r="C475" s="355" t="s">
        <v>589</v>
      </c>
      <c r="D475" s="1429"/>
      <c r="E475" s="320"/>
      <c r="F475" s="321"/>
      <c r="G475" s="322"/>
      <c r="H475" s="265"/>
    </row>
    <row r="476" spans="2:9">
      <c r="B476" s="1427"/>
      <c r="C476" s="324" t="s">
        <v>111</v>
      </c>
      <c r="D476" s="1429"/>
      <c r="E476" s="366"/>
      <c r="F476" s="367"/>
      <c r="G476" s="345"/>
      <c r="H476" s="379"/>
      <c r="I476" s="231"/>
    </row>
    <row r="477" spans="2:9">
      <c r="B477" s="1427"/>
      <c r="C477" s="325" t="s">
        <v>106</v>
      </c>
      <c r="D477" s="1419"/>
      <c r="E477" s="380" t="s">
        <v>28</v>
      </c>
      <c r="F477" s="359">
        <v>17.5</v>
      </c>
      <c r="G477" s="208"/>
      <c r="H477" s="347">
        <f t="shared" ref="H477:H480" si="48">F477*G477</f>
        <v>0</v>
      </c>
    </row>
    <row r="478" spans="2:9">
      <c r="B478" s="1427"/>
      <c r="C478" s="325" t="s">
        <v>113</v>
      </c>
      <c r="D478" s="1419"/>
      <c r="E478" s="326" t="s">
        <v>108</v>
      </c>
      <c r="F478" s="327">
        <v>1200</v>
      </c>
      <c r="G478" s="208"/>
      <c r="H478" s="347">
        <f t="shared" si="48"/>
        <v>0</v>
      </c>
    </row>
    <row r="479" spans="2:9">
      <c r="B479" s="1427"/>
      <c r="C479" s="325" t="s">
        <v>819</v>
      </c>
      <c r="D479" s="1419"/>
      <c r="E479" s="326" t="s">
        <v>1</v>
      </c>
      <c r="F479" s="327">
        <v>165</v>
      </c>
      <c r="G479" s="208"/>
      <c r="H479" s="347">
        <f t="shared" si="48"/>
        <v>0</v>
      </c>
    </row>
    <row r="480" spans="2:9">
      <c r="B480" s="1427"/>
      <c r="C480" s="325" t="s">
        <v>112</v>
      </c>
      <c r="D480" s="1420"/>
      <c r="E480" s="369" t="s">
        <v>15</v>
      </c>
      <c r="F480" s="381">
        <v>60</v>
      </c>
      <c r="G480" s="208"/>
      <c r="H480" s="347">
        <f t="shared" si="48"/>
        <v>0</v>
      </c>
    </row>
    <row r="481" spans="2:8" ht="33.75">
      <c r="B481" s="1427" t="s">
        <v>2349</v>
      </c>
      <c r="C481" s="319" t="s">
        <v>3563</v>
      </c>
      <c r="D481" s="1438"/>
      <c r="E481" s="364"/>
      <c r="F481" s="365"/>
      <c r="G481" s="340"/>
      <c r="H481" s="282"/>
    </row>
    <row r="482" spans="2:8" ht="33.75">
      <c r="B482" s="1427"/>
      <c r="C482" s="355" t="s">
        <v>114</v>
      </c>
      <c r="D482" s="1438"/>
      <c r="E482" s="320"/>
      <c r="F482" s="321"/>
      <c r="G482" s="322"/>
      <c r="H482" s="265"/>
    </row>
    <row r="483" spans="2:8" ht="45">
      <c r="B483" s="1427"/>
      <c r="C483" s="323" t="s">
        <v>650</v>
      </c>
      <c r="D483" s="1438"/>
      <c r="E483" s="320"/>
      <c r="F483" s="321"/>
      <c r="G483" s="322"/>
      <c r="H483" s="265"/>
    </row>
    <row r="484" spans="2:8" ht="33.75">
      <c r="B484" s="1427"/>
      <c r="C484" s="323" t="s">
        <v>109</v>
      </c>
      <c r="D484" s="1438"/>
      <c r="E484" s="320"/>
      <c r="F484" s="321"/>
      <c r="G484" s="322"/>
      <c r="H484" s="265"/>
    </row>
    <row r="485" spans="2:8" ht="22.5">
      <c r="B485" s="1427"/>
      <c r="C485" s="323" t="s">
        <v>977</v>
      </c>
      <c r="D485" s="1438"/>
      <c r="E485" s="320"/>
      <c r="F485" s="321"/>
      <c r="G485" s="322"/>
      <c r="H485" s="265"/>
    </row>
    <row r="486" spans="2:8">
      <c r="B486" s="1427"/>
      <c r="C486" s="324" t="s">
        <v>111</v>
      </c>
      <c r="D486" s="1438"/>
      <c r="E486" s="366"/>
      <c r="F486" s="367"/>
      <c r="G486" s="345"/>
      <c r="H486" s="287"/>
    </row>
    <row r="487" spans="2:8">
      <c r="B487" s="1427"/>
      <c r="C487" s="325" t="s">
        <v>106</v>
      </c>
      <c r="D487" s="1434"/>
      <c r="E487" s="380" t="s">
        <v>28</v>
      </c>
      <c r="F487" s="359">
        <v>1</v>
      </c>
      <c r="G487" s="208"/>
      <c r="H487" s="347">
        <f t="shared" ref="H487:H489" si="49">F487*G487</f>
        <v>0</v>
      </c>
    </row>
    <row r="488" spans="2:8">
      <c r="B488" s="1427"/>
      <c r="C488" s="325" t="s">
        <v>107</v>
      </c>
      <c r="D488" s="1434"/>
      <c r="E488" s="326" t="s">
        <v>108</v>
      </c>
      <c r="F488" s="327">
        <v>100</v>
      </c>
      <c r="G488" s="208"/>
      <c r="H488" s="347">
        <f t="shared" si="49"/>
        <v>0</v>
      </c>
    </row>
    <row r="489" spans="2:8">
      <c r="B489" s="1427"/>
      <c r="C489" s="325" t="s">
        <v>112</v>
      </c>
      <c r="D489" s="1418"/>
      <c r="E489" s="369" t="s">
        <v>15</v>
      </c>
      <c r="F489" s="381">
        <v>1.5</v>
      </c>
      <c r="G489" s="208"/>
      <c r="H489" s="347">
        <f t="shared" si="49"/>
        <v>0</v>
      </c>
    </row>
    <row r="490" spans="2:8" ht="33.75">
      <c r="B490" s="1427" t="s">
        <v>2350</v>
      </c>
      <c r="C490" s="319" t="s">
        <v>3564</v>
      </c>
      <c r="D490" s="1418"/>
      <c r="E490" s="364"/>
      <c r="F490" s="365"/>
      <c r="G490" s="374"/>
      <c r="H490" s="282"/>
    </row>
    <row r="491" spans="2:8" ht="45">
      <c r="B491" s="1427"/>
      <c r="C491" s="354" t="s">
        <v>975</v>
      </c>
      <c r="D491" s="1419"/>
      <c r="E491" s="320"/>
      <c r="F491" s="321"/>
      <c r="G491" s="322"/>
      <c r="H491" s="265"/>
    </row>
    <row r="492" spans="2:8" ht="45">
      <c r="B492" s="1427"/>
      <c r="C492" s="323" t="s">
        <v>976</v>
      </c>
      <c r="D492" s="1419"/>
      <c r="E492" s="320"/>
      <c r="F492" s="321"/>
      <c r="G492" s="322"/>
      <c r="H492" s="265"/>
    </row>
    <row r="493" spans="2:8" ht="33.75">
      <c r="B493" s="1427"/>
      <c r="C493" s="323" t="s">
        <v>109</v>
      </c>
      <c r="D493" s="1419"/>
      <c r="E493" s="320"/>
      <c r="F493" s="321"/>
      <c r="G493" s="322"/>
      <c r="H493" s="265"/>
    </row>
    <row r="494" spans="2:8" ht="45">
      <c r="B494" s="1427"/>
      <c r="C494" s="354" t="s">
        <v>4490</v>
      </c>
      <c r="D494" s="1419"/>
      <c r="E494" s="320"/>
      <c r="F494" s="321"/>
      <c r="G494" s="322"/>
      <c r="H494" s="265"/>
    </row>
    <row r="495" spans="2:8" ht="33.75">
      <c r="B495" s="1427"/>
      <c r="C495" s="355" t="s">
        <v>983</v>
      </c>
      <c r="D495" s="1419"/>
      <c r="E495" s="320"/>
      <c r="F495" s="321"/>
      <c r="G495" s="322"/>
      <c r="H495" s="265"/>
    </row>
    <row r="496" spans="2:8">
      <c r="B496" s="1427"/>
      <c r="C496" s="324" t="s">
        <v>111</v>
      </c>
      <c r="D496" s="1419"/>
      <c r="E496" s="366"/>
      <c r="F496" s="367"/>
      <c r="G496" s="345"/>
      <c r="H496" s="287"/>
    </row>
    <row r="497" spans="2:8">
      <c r="B497" s="1427"/>
      <c r="C497" s="1358" t="s">
        <v>106</v>
      </c>
      <c r="D497" s="1419"/>
      <c r="E497" s="380" t="s">
        <v>28</v>
      </c>
      <c r="F497" s="359">
        <v>20</v>
      </c>
      <c r="G497" s="208"/>
      <c r="H497" s="347">
        <f t="shared" ref="H497:H499" si="50">F497*G497</f>
        <v>0</v>
      </c>
    </row>
    <row r="498" spans="2:8">
      <c r="B498" s="1427"/>
      <c r="C498" s="1358" t="s">
        <v>107</v>
      </c>
      <c r="D498" s="1419"/>
      <c r="E498" s="326" t="s">
        <v>108</v>
      </c>
      <c r="F498" s="327">
        <v>1500</v>
      </c>
      <c r="G498" s="208"/>
      <c r="H498" s="347">
        <f t="shared" si="50"/>
        <v>0</v>
      </c>
    </row>
    <row r="499" spans="2:8">
      <c r="B499" s="1427"/>
      <c r="C499" s="1358" t="s">
        <v>112</v>
      </c>
      <c r="D499" s="1420"/>
      <c r="E499" s="369" t="s">
        <v>15</v>
      </c>
      <c r="F499" s="381">
        <v>80</v>
      </c>
      <c r="G499" s="208"/>
      <c r="H499" s="347">
        <f t="shared" si="50"/>
        <v>0</v>
      </c>
    </row>
    <row r="500" spans="2:8" ht="22.5">
      <c r="B500" s="1427" t="s">
        <v>2351</v>
      </c>
      <c r="C500" s="319" t="s">
        <v>3565</v>
      </c>
      <c r="D500" s="1418"/>
      <c r="E500" s="364"/>
      <c r="F500" s="365"/>
      <c r="G500" s="340"/>
      <c r="H500" s="282"/>
    </row>
    <row r="501" spans="2:8" ht="22.5">
      <c r="B501" s="1427"/>
      <c r="C501" s="323" t="s">
        <v>179</v>
      </c>
      <c r="D501" s="1419"/>
      <c r="E501" s="320"/>
      <c r="F501" s="242"/>
      <c r="G501" s="322"/>
      <c r="H501" s="265"/>
    </row>
    <row r="502" spans="2:8">
      <c r="B502" s="1427"/>
      <c r="C502" s="323" t="s">
        <v>180</v>
      </c>
      <c r="D502" s="1419"/>
      <c r="E502" s="320"/>
      <c r="F502" s="242"/>
      <c r="G502" s="322"/>
      <c r="H502" s="265"/>
    </row>
    <row r="503" spans="2:8" ht="22.5">
      <c r="B503" s="1427"/>
      <c r="C503" s="323" t="s">
        <v>977</v>
      </c>
      <c r="D503" s="1419"/>
      <c r="E503" s="320"/>
      <c r="F503" s="242"/>
      <c r="G503" s="322"/>
      <c r="H503" s="265"/>
    </row>
    <row r="504" spans="2:8">
      <c r="B504" s="1427"/>
      <c r="C504" s="324" t="s">
        <v>111</v>
      </c>
      <c r="D504" s="1419"/>
      <c r="E504" s="366"/>
      <c r="F504" s="343"/>
      <c r="G504" s="345"/>
      <c r="H504" s="287"/>
    </row>
    <row r="505" spans="2:8">
      <c r="B505" s="1427"/>
      <c r="C505" s="325" t="s">
        <v>106</v>
      </c>
      <c r="D505" s="1419"/>
      <c r="E505" s="380" t="s">
        <v>28</v>
      </c>
      <c r="F505" s="359">
        <v>4</v>
      </c>
      <c r="G505" s="208"/>
      <c r="H505" s="347">
        <f t="shared" ref="H505:H507" si="51">F505*G505</f>
        <v>0</v>
      </c>
    </row>
    <row r="506" spans="2:8">
      <c r="B506" s="1427"/>
      <c r="C506" s="325" t="s">
        <v>107</v>
      </c>
      <c r="D506" s="1419"/>
      <c r="E506" s="326" t="s">
        <v>108</v>
      </c>
      <c r="F506" s="327">
        <v>300</v>
      </c>
      <c r="G506" s="208"/>
      <c r="H506" s="347">
        <f t="shared" si="51"/>
        <v>0</v>
      </c>
    </row>
    <row r="507" spans="2:8">
      <c r="B507" s="1427"/>
      <c r="C507" s="325" t="s">
        <v>112</v>
      </c>
      <c r="D507" s="1419"/>
      <c r="E507" s="369" t="s">
        <v>15</v>
      </c>
      <c r="F507" s="381">
        <v>10</v>
      </c>
      <c r="G507" s="208"/>
      <c r="H507" s="347">
        <f t="shared" si="51"/>
        <v>0</v>
      </c>
    </row>
    <row r="508" spans="2:8" ht="22.5">
      <c r="B508" s="1427" t="s">
        <v>2352</v>
      </c>
      <c r="C508" s="382" t="s">
        <v>3566</v>
      </c>
      <c r="D508" s="1418"/>
      <c r="E508" s="364"/>
      <c r="F508" s="338"/>
      <c r="G508" s="340"/>
      <c r="H508" s="282"/>
    </row>
    <row r="509" spans="2:8" ht="22.5">
      <c r="B509" s="1427"/>
      <c r="C509" s="354" t="s">
        <v>548</v>
      </c>
      <c r="D509" s="1419"/>
      <c r="E509" s="320"/>
      <c r="F509" s="242"/>
      <c r="G509" s="322"/>
      <c r="H509" s="265"/>
    </row>
    <row r="510" spans="2:8" ht="22.5">
      <c r="B510" s="1427"/>
      <c r="C510" s="354" t="s">
        <v>549</v>
      </c>
      <c r="D510" s="1419"/>
      <c r="E510" s="320"/>
      <c r="F510" s="242"/>
      <c r="G510" s="322"/>
      <c r="H510" s="265"/>
    </row>
    <row r="511" spans="2:8" ht="45">
      <c r="B511" s="1427"/>
      <c r="C511" s="354" t="s">
        <v>814</v>
      </c>
      <c r="D511" s="1419"/>
      <c r="E511" s="320"/>
      <c r="F511" s="242"/>
      <c r="G511" s="322"/>
      <c r="H511" s="265"/>
    </row>
    <row r="512" spans="2:8" ht="33.75">
      <c r="B512" s="1427"/>
      <c r="C512" s="354" t="s">
        <v>109</v>
      </c>
      <c r="D512" s="1419"/>
      <c r="E512" s="320"/>
      <c r="F512" s="242"/>
      <c r="G512" s="322"/>
      <c r="H512" s="265"/>
    </row>
    <row r="513" spans="2:8">
      <c r="B513" s="1427"/>
      <c r="C513" s="354" t="s">
        <v>815</v>
      </c>
      <c r="D513" s="1419"/>
      <c r="E513" s="320"/>
      <c r="F513" s="242"/>
      <c r="G513" s="322"/>
      <c r="H513" s="265"/>
    </row>
    <row r="514" spans="2:8">
      <c r="B514" s="1427"/>
      <c r="C514" s="354" t="s">
        <v>4491</v>
      </c>
      <c r="D514" s="1419"/>
      <c r="E514" s="320"/>
      <c r="F514" s="242"/>
      <c r="G514" s="322"/>
      <c r="H514" s="265"/>
    </row>
    <row r="515" spans="2:8">
      <c r="B515" s="1427"/>
      <c r="C515" s="383" t="s">
        <v>546</v>
      </c>
      <c r="D515" s="1419"/>
      <c r="E515" s="366"/>
      <c r="F515" s="343"/>
      <c r="G515" s="345"/>
      <c r="H515" s="287"/>
    </row>
    <row r="516" spans="2:8">
      <c r="B516" s="1427"/>
      <c r="C516" s="1358" t="s">
        <v>550</v>
      </c>
      <c r="D516" s="1419"/>
      <c r="E516" s="380" t="s">
        <v>1</v>
      </c>
      <c r="F516" s="359">
        <v>1</v>
      </c>
      <c r="G516" s="208"/>
      <c r="H516" s="347">
        <f t="shared" ref="H516:H517" si="52">F516*G516</f>
        <v>0</v>
      </c>
    </row>
    <row r="517" spans="2:8">
      <c r="B517" s="1427"/>
      <c r="C517" s="1358" t="s">
        <v>547</v>
      </c>
      <c r="D517" s="1420"/>
      <c r="E517" s="369" t="s">
        <v>1</v>
      </c>
      <c r="F517" s="381">
        <v>9</v>
      </c>
      <c r="G517" s="208"/>
      <c r="H517" s="347">
        <f t="shared" si="52"/>
        <v>0</v>
      </c>
    </row>
    <row r="518" spans="2:8">
      <c r="B518" s="1427" t="s">
        <v>2353</v>
      </c>
      <c r="C518" s="325" t="s">
        <v>544</v>
      </c>
      <c r="D518" s="1428"/>
      <c r="E518" s="364"/>
      <c r="F518" s="338"/>
      <c r="G518" s="340"/>
      <c r="H518" s="282"/>
    </row>
    <row r="519" spans="2:8">
      <c r="B519" s="1427"/>
      <c r="C519" s="319" t="s">
        <v>103</v>
      </c>
      <c r="D519" s="1429"/>
      <c r="E519" s="320"/>
      <c r="F519" s="242"/>
      <c r="G519" s="322"/>
      <c r="H519" s="265"/>
    </row>
    <row r="520" spans="2:8" ht="33.75">
      <c r="B520" s="1427"/>
      <c r="C520" s="323" t="s">
        <v>104</v>
      </c>
      <c r="D520" s="1429"/>
      <c r="E520" s="320"/>
      <c r="F520" s="242"/>
      <c r="G520" s="322"/>
      <c r="H520" s="265"/>
    </row>
    <row r="521" spans="2:8">
      <c r="B521" s="1427"/>
      <c r="C521" s="324" t="s">
        <v>4492</v>
      </c>
      <c r="D521" s="1429"/>
      <c r="E521" s="366"/>
      <c r="F521" s="343"/>
      <c r="G521" s="345"/>
      <c r="H521" s="287"/>
    </row>
    <row r="522" spans="2:8">
      <c r="B522" s="1427"/>
      <c r="C522" s="325" t="s">
        <v>86</v>
      </c>
      <c r="D522" s="1420"/>
      <c r="E522" s="380" t="s">
        <v>28</v>
      </c>
      <c r="F522" s="359">
        <v>5</v>
      </c>
      <c r="G522" s="208"/>
      <c r="H522" s="347">
        <f t="shared" ref="H522" si="53">F522*G522</f>
        <v>0</v>
      </c>
    </row>
    <row r="523" spans="2:8" ht="22.5">
      <c r="B523" s="1427" t="s">
        <v>2354</v>
      </c>
      <c r="C523" s="319" t="s">
        <v>3567</v>
      </c>
      <c r="D523" s="1434"/>
      <c r="E523" s="1445"/>
      <c r="F523" s="1483"/>
      <c r="G523" s="1483"/>
      <c r="H523" s="1484"/>
    </row>
    <row r="524" spans="2:8" ht="45">
      <c r="B524" s="1427"/>
      <c r="C524" s="323" t="s">
        <v>821</v>
      </c>
      <c r="D524" s="1434"/>
      <c r="E524" s="1446"/>
      <c r="F524" s="1485"/>
      <c r="G524" s="1485"/>
      <c r="H524" s="1486"/>
    </row>
    <row r="525" spans="2:8" ht="33.75">
      <c r="B525" s="1427"/>
      <c r="C525" s="323" t="s">
        <v>687</v>
      </c>
      <c r="D525" s="1434"/>
      <c r="E525" s="1446"/>
      <c r="F525" s="1485"/>
      <c r="G525" s="1485"/>
      <c r="H525" s="1486"/>
    </row>
    <row r="526" spans="2:8" ht="33.75">
      <c r="B526" s="1427"/>
      <c r="C526" s="324" t="s">
        <v>3568</v>
      </c>
      <c r="D526" s="1434"/>
      <c r="E526" s="1447"/>
      <c r="F526" s="1487"/>
      <c r="G526" s="1487"/>
      <c r="H526" s="1488"/>
    </row>
    <row r="527" spans="2:8">
      <c r="B527" s="1427"/>
      <c r="C527" s="325" t="s">
        <v>649</v>
      </c>
      <c r="D527" s="1434"/>
      <c r="E527" s="369" t="s">
        <v>15</v>
      </c>
      <c r="F527" s="381">
        <v>560</v>
      </c>
      <c r="G527" s="208"/>
      <c r="H527" s="347">
        <f t="shared" ref="H527" si="54">F527*G527</f>
        <v>0</v>
      </c>
    </row>
    <row r="528" spans="2:8" ht="22.5">
      <c r="B528" s="1427" t="s">
        <v>2355</v>
      </c>
      <c r="C528" s="319" t="s">
        <v>791</v>
      </c>
      <c r="D528" s="1418"/>
      <c r="E528" s="364"/>
      <c r="F528" s="338"/>
      <c r="G528" s="384"/>
      <c r="H528" s="385"/>
    </row>
    <row r="529" spans="2:8" ht="45">
      <c r="B529" s="1427"/>
      <c r="C529" s="323" t="s">
        <v>650</v>
      </c>
      <c r="D529" s="1419"/>
      <c r="E529" s="320"/>
      <c r="F529" s="242"/>
      <c r="G529" s="386"/>
      <c r="H529" s="387"/>
    </row>
    <row r="530" spans="2:8" ht="33.75">
      <c r="B530" s="1427"/>
      <c r="C530" s="323" t="s">
        <v>109</v>
      </c>
      <c r="D530" s="1419"/>
      <c r="E530" s="320"/>
      <c r="F530" s="242"/>
      <c r="G530" s="386"/>
      <c r="H530" s="387"/>
    </row>
    <row r="531" spans="2:8" ht="22.5">
      <c r="B531" s="1427"/>
      <c r="C531" s="323" t="s">
        <v>110</v>
      </c>
      <c r="D531" s="1419"/>
      <c r="E531" s="320"/>
      <c r="F531" s="242"/>
      <c r="G531" s="386"/>
      <c r="H531" s="387"/>
    </row>
    <row r="532" spans="2:8" ht="22.5">
      <c r="B532" s="1427"/>
      <c r="C532" s="323" t="s">
        <v>822</v>
      </c>
      <c r="D532" s="1419"/>
      <c r="E532" s="320"/>
      <c r="F532" s="242"/>
      <c r="G532" s="386"/>
      <c r="H532" s="387"/>
    </row>
    <row r="533" spans="2:8">
      <c r="B533" s="1427"/>
      <c r="C533" s="324" t="s">
        <v>111</v>
      </c>
      <c r="D533" s="1419"/>
      <c r="E533" s="366"/>
      <c r="F533" s="343"/>
      <c r="G533" s="388"/>
      <c r="H533" s="389"/>
    </row>
    <row r="534" spans="2:8">
      <c r="B534" s="1427"/>
      <c r="C534" s="325" t="s">
        <v>106</v>
      </c>
      <c r="D534" s="1419"/>
      <c r="E534" s="380" t="s">
        <v>28</v>
      </c>
      <c r="F534" s="359">
        <v>6</v>
      </c>
      <c r="G534" s="208"/>
      <c r="H534" s="347">
        <f t="shared" ref="H534:H536" si="55">F534*G534</f>
        <v>0</v>
      </c>
    </row>
    <row r="535" spans="2:8">
      <c r="B535" s="1427"/>
      <c r="C535" s="325" t="s">
        <v>107</v>
      </c>
      <c r="D535" s="1419"/>
      <c r="E535" s="326" t="s">
        <v>108</v>
      </c>
      <c r="F535" s="327">
        <v>300</v>
      </c>
      <c r="G535" s="208"/>
      <c r="H535" s="347">
        <f t="shared" si="55"/>
        <v>0</v>
      </c>
    </row>
    <row r="536" spans="2:8">
      <c r="B536" s="1427"/>
      <c r="C536" s="325" t="s">
        <v>112</v>
      </c>
      <c r="D536" s="1420"/>
      <c r="E536" s="326" t="s">
        <v>15</v>
      </c>
      <c r="F536" s="327">
        <v>3.3</v>
      </c>
      <c r="G536" s="208"/>
      <c r="H536" s="347">
        <f t="shared" si="55"/>
        <v>0</v>
      </c>
    </row>
    <row r="537" spans="2:8">
      <c r="B537" s="1439"/>
      <c r="C537" s="1440"/>
      <c r="D537" s="1440"/>
      <c r="E537" s="1440"/>
      <c r="F537" s="1440"/>
      <c r="G537" s="1440"/>
      <c r="H537" s="1441"/>
    </row>
    <row r="538" spans="2:8">
      <c r="B538" s="278" t="s">
        <v>73</v>
      </c>
      <c r="C538" s="1451" t="s">
        <v>2277</v>
      </c>
      <c r="D538" s="1452"/>
      <c r="E538" s="1452"/>
      <c r="F538" s="1452"/>
      <c r="G538" s="1453"/>
      <c r="H538" s="335">
        <f>SUM(H348:H536)</f>
        <v>0</v>
      </c>
    </row>
    <row r="539" spans="2:8">
      <c r="B539" s="241"/>
      <c r="C539" s="336"/>
      <c r="D539" s="1109"/>
      <c r="E539" s="242"/>
      <c r="F539" s="243"/>
      <c r="G539" s="244"/>
      <c r="H539" s="390"/>
    </row>
    <row r="540" spans="2:8">
      <c r="B540" s="278" t="s">
        <v>76</v>
      </c>
      <c r="C540" s="1359" t="s">
        <v>118</v>
      </c>
      <c r="D540" s="1113"/>
      <c r="E540" s="391"/>
      <c r="F540" s="392"/>
      <c r="G540" s="393"/>
      <c r="H540" s="394"/>
    </row>
    <row r="541" spans="2:8">
      <c r="B541" s="395"/>
      <c r="C541" s="396"/>
      <c r="D541" s="1114"/>
      <c r="E541" s="397"/>
      <c r="F541" s="397"/>
      <c r="G541" s="398"/>
      <c r="H541" s="399"/>
    </row>
    <row r="542" spans="2:8" ht="33.75">
      <c r="B542" s="1416" t="s">
        <v>2356</v>
      </c>
      <c r="C542" s="382" t="s">
        <v>3569</v>
      </c>
      <c r="D542" s="1418"/>
      <c r="E542" s="372"/>
      <c r="F542" s="339"/>
      <c r="G542" s="340"/>
      <c r="H542" s="282"/>
    </row>
    <row r="543" spans="2:8" ht="45">
      <c r="B543" s="1417"/>
      <c r="C543" s="400" t="s">
        <v>3570</v>
      </c>
      <c r="D543" s="1419"/>
      <c r="E543" s="373"/>
      <c r="F543" s="243"/>
      <c r="G543" s="322"/>
      <c r="H543" s="265"/>
    </row>
    <row r="544" spans="2:8" ht="45">
      <c r="B544" s="1417"/>
      <c r="C544" s="354" t="s">
        <v>652</v>
      </c>
      <c r="D544" s="1419"/>
      <c r="E544" s="373"/>
      <c r="F544" s="243"/>
      <c r="G544" s="322"/>
      <c r="H544" s="265"/>
    </row>
    <row r="545" spans="2:8" ht="33.75">
      <c r="B545" s="1417"/>
      <c r="C545" s="354" t="s">
        <v>381</v>
      </c>
      <c r="D545" s="1419"/>
      <c r="E545" s="373"/>
      <c r="F545" s="243"/>
      <c r="G545" s="322"/>
      <c r="H545" s="265"/>
    </row>
    <row r="546" spans="2:8" ht="33.75">
      <c r="B546" s="1417"/>
      <c r="C546" s="354" t="s">
        <v>382</v>
      </c>
      <c r="D546" s="1419"/>
      <c r="E546" s="373"/>
      <c r="F546" s="243"/>
      <c r="G546" s="322"/>
      <c r="H546" s="265"/>
    </row>
    <row r="547" spans="2:8" ht="22.5">
      <c r="B547" s="1417"/>
      <c r="C547" s="354" t="s">
        <v>551</v>
      </c>
      <c r="D547" s="1419"/>
      <c r="E547" s="373"/>
      <c r="F547" s="243"/>
      <c r="G547" s="322"/>
      <c r="H547" s="265"/>
    </row>
    <row r="548" spans="2:8" ht="33.75">
      <c r="B548" s="1417"/>
      <c r="C548" s="354" t="s">
        <v>590</v>
      </c>
      <c r="D548" s="1419"/>
      <c r="E548" s="373"/>
      <c r="F548" s="243"/>
      <c r="G548" s="322"/>
      <c r="H548" s="265"/>
    </row>
    <row r="549" spans="2:8" ht="33.75">
      <c r="B549" s="1417"/>
      <c r="C549" s="354" t="s">
        <v>389</v>
      </c>
      <c r="D549" s="1419"/>
      <c r="E549" s="373"/>
      <c r="F549" s="243"/>
      <c r="G549" s="322"/>
      <c r="H549" s="265"/>
    </row>
    <row r="550" spans="2:8" ht="33.75">
      <c r="B550" s="1417"/>
      <c r="C550" s="354" t="s">
        <v>384</v>
      </c>
      <c r="D550" s="1419"/>
      <c r="E550" s="373"/>
      <c r="F550" s="243"/>
      <c r="G550" s="322"/>
      <c r="H550" s="265"/>
    </row>
    <row r="551" spans="2:8" ht="33.75">
      <c r="B551" s="1417"/>
      <c r="C551" s="354" t="s">
        <v>591</v>
      </c>
      <c r="D551" s="1419"/>
      <c r="E551" s="373"/>
      <c r="F551" s="243"/>
      <c r="G551" s="322"/>
      <c r="H551" s="265"/>
    </row>
    <row r="552" spans="2:8" ht="33.75">
      <c r="B552" s="1417"/>
      <c r="C552" s="354" t="s">
        <v>4360</v>
      </c>
      <c r="D552" s="1419"/>
      <c r="E552" s="373"/>
      <c r="F552" s="243"/>
      <c r="G552" s="322"/>
      <c r="H552" s="265"/>
    </row>
    <row r="553" spans="2:8" ht="22.5">
      <c r="B553" s="1417"/>
      <c r="C553" s="354" t="s">
        <v>385</v>
      </c>
      <c r="D553" s="1419"/>
      <c r="E553" s="373"/>
      <c r="F553" s="243"/>
      <c r="G553" s="322"/>
      <c r="H553" s="265"/>
    </row>
    <row r="554" spans="2:8" ht="22.5">
      <c r="B554" s="1417"/>
      <c r="C554" s="354" t="s">
        <v>823</v>
      </c>
      <c r="D554" s="1419"/>
      <c r="E554" s="373"/>
      <c r="F554" s="243"/>
      <c r="G554" s="322"/>
      <c r="H554" s="265"/>
    </row>
    <row r="555" spans="2:8" ht="33.75">
      <c r="B555" s="1417"/>
      <c r="C555" s="400" t="s">
        <v>391</v>
      </c>
      <c r="D555" s="1419"/>
      <c r="E555" s="373"/>
      <c r="F555" s="243"/>
      <c r="G555" s="322"/>
      <c r="H555" s="265"/>
    </row>
    <row r="556" spans="2:8" ht="45">
      <c r="B556" s="1417"/>
      <c r="C556" s="400" t="s">
        <v>386</v>
      </c>
      <c r="D556" s="1419"/>
      <c r="E556" s="373"/>
      <c r="F556" s="243"/>
      <c r="G556" s="322"/>
      <c r="H556" s="265"/>
    </row>
    <row r="557" spans="2:8" ht="45">
      <c r="B557" s="1417"/>
      <c r="C557" s="401" t="s">
        <v>4493</v>
      </c>
      <c r="D557" s="1419"/>
      <c r="E557" s="373"/>
      <c r="F557" s="243"/>
      <c r="G557" s="322"/>
      <c r="H557" s="265"/>
    </row>
    <row r="558" spans="2:8" ht="33.75">
      <c r="B558" s="1417"/>
      <c r="C558" s="354" t="s">
        <v>119</v>
      </c>
      <c r="D558" s="1419"/>
      <c r="E558" s="373"/>
      <c r="F558" s="243"/>
      <c r="G558" s="322"/>
      <c r="H558" s="265"/>
    </row>
    <row r="559" spans="2:8" ht="67.5">
      <c r="B559" s="1417"/>
      <c r="C559" s="400" t="s">
        <v>3571</v>
      </c>
      <c r="D559" s="1419"/>
      <c r="E559" s="373"/>
      <c r="F559" s="243"/>
      <c r="G559" s="322"/>
      <c r="H559" s="265"/>
    </row>
    <row r="560" spans="2:8" ht="22.5">
      <c r="B560" s="1417"/>
      <c r="C560" s="354" t="s">
        <v>411</v>
      </c>
      <c r="D560" s="1419"/>
      <c r="E560" s="373"/>
      <c r="F560" s="243"/>
      <c r="G560" s="322"/>
      <c r="H560" s="265"/>
    </row>
    <row r="561" spans="2:8">
      <c r="B561" s="1417"/>
      <c r="C561" s="324" t="s">
        <v>4675</v>
      </c>
      <c r="D561" s="1419"/>
      <c r="E561" s="356"/>
      <c r="F561" s="357"/>
      <c r="G561" s="345"/>
      <c r="H561" s="287"/>
    </row>
    <row r="562" spans="2:8">
      <c r="B562" s="1417"/>
      <c r="C562" s="325" t="s">
        <v>3572</v>
      </c>
      <c r="D562" s="1419"/>
      <c r="E562" s="326" t="s">
        <v>108</v>
      </c>
      <c r="F562" s="327">
        <v>13500</v>
      </c>
      <c r="G562" s="208"/>
      <c r="H562" s="347">
        <f t="shared" ref="H562:H563" si="56">F562*G562</f>
        <v>0</v>
      </c>
    </row>
    <row r="563" spans="2:8" ht="22.5">
      <c r="B563" s="1433"/>
      <c r="C563" s="1358" t="s">
        <v>3573</v>
      </c>
      <c r="D563" s="1420"/>
      <c r="E563" s="326" t="s">
        <v>108</v>
      </c>
      <c r="F563" s="327">
        <v>19920</v>
      </c>
      <c r="G563" s="208"/>
      <c r="H563" s="347">
        <f t="shared" si="56"/>
        <v>0</v>
      </c>
    </row>
    <row r="564" spans="2:8" ht="33.75">
      <c r="B564" s="1416" t="s">
        <v>2357</v>
      </c>
      <c r="C564" s="319" t="s">
        <v>3574</v>
      </c>
      <c r="D564" s="1428"/>
      <c r="E564" s="364"/>
      <c r="F564" s="365"/>
      <c r="G564" s="340"/>
      <c r="H564" s="282"/>
    </row>
    <row r="565" spans="2:8" ht="45">
      <c r="B565" s="1417"/>
      <c r="C565" s="355" t="s">
        <v>3575</v>
      </c>
      <c r="D565" s="1429"/>
      <c r="E565" s="320"/>
      <c r="F565" s="321"/>
      <c r="G565" s="322"/>
      <c r="H565" s="265"/>
    </row>
    <row r="566" spans="2:8" ht="22.5">
      <c r="B566" s="1417"/>
      <c r="C566" s="323" t="s">
        <v>390</v>
      </c>
      <c r="D566" s="1429"/>
      <c r="E566" s="320"/>
      <c r="F566" s="321"/>
      <c r="G566" s="322"/>
      <c r="H566" s="265"/>
    </row>
    <row r="567" spans="2:8" ht="33.75">
      <c r="B567" s="1417"/>
      <c r="C567" s="323" t="s">
        <v>653</v>
      </c>
      <c r="D567" s="1429"/>
      <c r="E567" s="320"/>
      <c r="F567" s="321"/>
      <c r="G567" s="322"/>
      <c r="H567" s="265"/>
    </row>
    <row r="568" spans="2:8" ht="22.5">
      <c r="B568" s="1417"/>
      <c r="C568" s="323" t="s">
        <v>387</v>
      </c>
      <c r="D568" s="1429"/>
      <c r="E568" s="320"/>
      <c r="F568" s="321"/>
      <c r="G568" s="322"/>
      <c r="H568" s="265"/>
    </row>
    <row r="569" spans="2:8" ht="33.75">
      <c r="B569" s="1417"/>
      <c r="C569" s="323" t="s">
        <v>382</v>
      </c>
      <c r="D569" s="1429"/>
      <c r="E569" s="320"/>
      <c r="F569" s="321"/>
      <c r="G569" s="322"/>
      <c r="H569" s="265"/>
    </row>
    <row r="570" spans="2:8" ht="33.75">
      <c r="B570" s="1417"/>
      <c r="C570" s="323" t="s">
        <v>388</v>
      </c>
      <c r="D570" s="1429"/>
      <c r="E570" s="320"/>
      <c r="F570" s="242"/>
      <c r="G570" s="322"/>
      <c r="H570" s="265"/>
    </row>
    <row r="571" spans="2:8" ht="22.5">
      <c r="B571" s="1417"/>
      <c r="C571" s="323" t="s">
        <v>383</v>
      </c>
      <c r="D571" s="1429"/>
      <c r="E571" s="320"/>
      <c r="F571" s="242"/>
      <c r="G571" s="322"/>
      <c r="H571" s="265"/>
    </row>
    <row r="572" spans="2:8" ht="22.5">
      <c r="B572" s="1417"/>
      <c r="C572" s="323" t="s">
        <v>592</v>
      </c>
      <c r="D572" s="1429"/>
      <c r="E572" s="320"/>
      <c r="F572" s="242"/>
      <c r="G572" s="322"/>
      <c r="H572" s="265"/>
    </row>
    <row r="573" spans="2:8" ht="22.5">
      <c r="B573" s="1417"/>
      <c r="C573" s="323" t="s">
        <v>593</v>
      </c>
      <c r="D573" s="1429"/>
      <c r="E573" s="320"/>
      <c r="F573" s="242"/>
      <c r="G573" s="322"/>
      <c r="H573" s="265"/>
    </row>
    <row r="574" spans="2:8" ht="22.5">
      <c r="B574" s="1417"/>
      <c r="C574" s="323" t="s">
        <v>651</v>
      </c>
      <c r="D574" s="1429"/>
      <c r="E574" s="320"/>
      <c r="F574" s="242"/>
      <c r="G574" s="322"/>
      <c r="H574" s="265"/>
    </row>
    <row r="575" spans="2:8" ht="33.75">
      <c r="B575" s="1417"/>
      <c r="C575" s="355" t="s">
        <v>409</v>
      </c>
      <c r="D575" s="1429"/>
      <c r="E575" s="320"/>
      <c r="F575" s="242"/>
      <c r="G575" s="322"/>
      <c r="H575" s="265"/>
    </row>
    <row r="576" spans="2:8" ht="45">
      <c r="B576" s="1417"/>
      <c r="C576" s="401" t="s">
        <v>4493</v>
      </c>
      <c r="D576" s="1429"/>
      <c r="E576" s="320"/>
      <c r="F576" s="242"/>
      <c r="G576" s="322"/>
      <c r="H576" s="265"/>
    </row>
    <row r="577" spans="2:8" ht="33.75">
      <c r="B577" s="1417"/>
      <c r="C577" s="323" t="s">
        <v>119</v>
      </c>
      <c r="D577" s="1429"/>
      <c r="E577" s="320"/>
      <c r="F577" s="242"/>
      <c r="G577" s="322"/>
      <c r="H577" s="265"/>
    </row>
    <row r="578" spans="2:8" ht="67.5">
      <c r="B578" s="1417"/>
      <c r="C578" s="400" t="s">
        <v>3571</v>
      </c>
      <c r="D578" s="1429"/>
      <c r="E578" s="320"/>
      <c r="F578" s="242"/>
      <c r="G578" s="322"/>
      <c r="H578" s="265"/>
    </row>
    <row r="579" spans="2:8" ht="22.5">
      <c r="B579" s="1417"/>
      <c r="C579" s="323" t="s">
        <v>411</v>
      </c>
      <c r="D579" s="1429"/>
      <c r="E579" s="320"/>
      <c r="F579" s="242"/>
      <c r="G579" s="322"/>
      <c r="H579" s="265"/>
    </row>
    <row r="580" spans="2:8" ht="22.5">
      <c r="B580" s="1417"/>
      <c r="C580" s="324" t="s">
        <v>3576</v>
      </c>
      <c r="D580" s="1429"/>
      <c r="E580" s="320"/>
      <c r="F580" s="242"/>
      <c r="G580" s="345"/>
      <c r="H580" s="287"/>
    </row>
    <row r="581" spans="2:8">
      <c r="B581" s="1417"/>
      <c r="C581" s="325" t="s">
        <v>3572</v>
      </c>
      <c r="D581" s="1429"/>
      <c r="E581" s="326" t="s">
        <v>108</v>
      </c>
      <c r="F581" s="327">
        <v>12773</v>
      </c>
      <c r="G581" s="208"/>
      <c r="H581" s="347">
        <f t="shared" ref="H581:H582" si="57">F581*G581</f>
        <v>0</v>
      </c>
    </row>
    <row r="582" spans="2:8" ht="22.5">
      <c r="B582" s="1433"/>
      <c r="C582" s="1358" t="s">
        <v>3573</v>
      </c>
      <c r="D582" s="1420"/>
      <c r="E582" s="326" t="s">
        <v>108</v>
      </c>
      <c r="F582" s="327">
        <v>7100</v>
      </c>
      <c r="G582" s="208"/>
      <c r="H582" s="347">
        <f t="shared" si="57"/>
        <v>0</v>
      </c>
    </row>
    <row r="583" spans="2:8" ht="22.5">
      <c r="B583" s="1416" t="s">
        <v>2358</v>
      </c>
      <c r="C583" s="319" t="s">
        <v>121</v>
      </c>
      <c r="D583" s="1428"/>
      <c r="E583" s="364"/>
      <c r="F583" s="338"/>
      <c r="G583" s="340"/>
      <c r="H583" s="282"/>
    </row>
    <row r="584" spans="2:8" ht="22.5">
      <c r="B584" s="1417"/>
      <c r="C584" s="323" t="s">
        <v>392</v>
      </c>
      <c r="D584" s="1429"/>
      <c r="E584" s="320"/>
      <c r="F584" s="242"/>
      <c r="G584" s="322"/>
      <c r="H584" s="265"/>
    </row>
    <row r="585" spans="2:8" ht="22.5">
      <c r="B585" s="1417"/>
      <c r="C585" s="323" t="s">
        <v>4494</v>
      </c>
      <c r="D585" s="1429"/>
      <c r="E585" s="320"/>
      <c r="F585" s="242"/>
      <c r="G585" s="322"/>
      <c r="H585" s="265"/>
    </row>
    <row r="586" spans="2:8" ht="45">
      <c r="B586" s="1417"/>
      <c r="C586" s="401" t="s">
        <v>4493</v>
      </c>
      <c r="D586" s="1429"/>
      <c r="E586" s="320"/>
      <c r="F586" s="242"/>
      <c r="G586" s="322"/>
      <c r="H586" s="265"/>
    </row>
    <row r="587" spans="2:8" ht="67.5">
      <c r="B587" s="1417"/>
      <c r="C587" s="400" t="s">
        <v>3571</v>
      </c>
      <c r="D587" s="1429"/>
      <c r="E587" s="320"/>
      <c r="F587" s="242"/>
      <c r="G587" s="322"/>
      <c r="H587" s="265"/>
    </row>
    <row r="588" spans="2:8" ht="22.5">
      <c r="B588" s="1417"/>
      <c r="C588" s="324" t="s">
        <v>411</v>
      </c>
      <c r="D588" s="1429"/>
      <c r="E588" s="366"/>
      <c r="F588" s="343"/>
      <c r="G588" s="345"/>
      <c r="H588" s="287"/>
    </row>
    <row r="589" spans="2:8">
      <c r="B589" s="1433"/>
      <c r="C589" s="325" t="s">
        <v>209</v>
      </c>
      <c r="D589" s="1420"/>
      <c r="E589" s="402" t="s">
        <v>1</v>
      </c>
      <c r="F589" s="403">
        <v>24</v>
      </c>
      <c r="G589" s="208"/>
      <c r="H589" s="347">
        <f t="shared" ref="H589" si="58">F589*G589</f>
        <v>0</v>
      </c>
    </row>
    <row r="590" spans="2:8">
      <c r="B590" s="1416" t="s">
        <v>2359</v>
      </c>
      <c r="C590" s="319" t="s">
        <v>393</v>
      </c>
      <c r="D590" s="1428"/>
      <c r="E590" s="364"/>
      <c r="F590" s="338"/>
      <c r="G590" s="340"/>
      <c r="H590" s="282"/>
    </row>
    <row r="591" spans="2:8" ht="22.5">
      <c r="B591" s="1417"/>
      <c r="C591" s="355" t="s">
        <v>407</v>
      </c>
      <c r="D591" s="1429"/>
      <c r="E591" s="320"/>
      <c r="F591" s="242"/>
      <c r="G591" s="322"/>
      <c r="H591" s="265"/>
    </row>
    <row r="592" spans="2:8" ht="33.75">
      <c r="B592" s="1417"/>
      <c r="C592" s="323" t="s">
        <v>594</v>
      </c>
      <c r="D592" s="1429"/>
      <c r="E592" s="320"/>
      <c r="F592" s="242"/>
      <c r="G592" s="322"/>
      <c r="H592" s="265"/>
    </row>
    <row r="593" spans="2:8" ht="45">
      <c r="B593" s="1417"/>
      <c r="C593" s="323" t="s">
        <v>654</v>
      </c>
      <c r="D593" s="1429"/>
      <c r="E593" s="320"/>
      <c r="F593" s="242"/>
      <c r="G593" s="322"/>
      <c r="H593" s="265"/>
    </row>
    <row r="594" spans="2:8" ht="33.75">
      <c r="B594" s="1417"/>
      <c r="C594" s="323" t="s">
        <v>119</v>
      </c>
      <c r="D594" s="1429"/>
      <c r="E594" s="320"/>
      <c r="F594" s="242"/>
      <c r="G594" s="322"/>
      <c r="H594" s="265"/>
    </row>
    <row r="595" spans="2:8" ht="45">
      <c r="B595" s="1417"/>
      <c r="C595" s="401" t="s">
        <v>4493</v>
      </c>
      <c r="D595" s="1429"/>
      <c r="E595" s="320"/>
      <c r="F595" s="242"/>
      <c r="G595" s="322"/>
      <c r="H595" s="265"/>
    </row>
    <row r="596" spans="2:8" ht="67.5">
      <c r="B596" s="1417"/>
      <c r="C596" s="400" t="s">
        <v>3571</v>
      </c>
      <c r="D596" s="1429"/>
      <c r="E596" s="320"/>
      <c r="F596" s="242"/>
      <c r="G596" s="322"/>
      <c r="H596" s="265"/>
    </row>
    <row r="597" spans="2:8" ht="22.5">
      <c r="B597" s="1417"/>
      <c r="C597" s="323" t="s">
        <v>411</v>
      </c>
      <c r="D597" s="1429"/>
      <c r="E597" s="320"/>
      <c r="F597" s="242"/>
      <c r="G597" s="322"/>
      <c r="H597" s="265"/>
    </row>
    <row r="598" spans="2:8">
      <c r="B598" s="1417"/>
      <c r="C598" s="324" t="s">
        <v>4676</v>
      </c>
      <c r="D598" s="1429"/>
      <c r="E598" s="366"/>
      <c r="F598" s="343"/>
      <c r="G598" s="345"/>
      <c r="H598" s="287"/>
    </row>
    <row r="599" spans="2:8" ht="22.5">
      <c r="B599" s="1433"/>
      <c r="C599" s="325" t="s">
        <v>3573</v>
      </c>
      <c r="D599" s="1420"/>
      <c r="E599" s="402" t="s">
        <v>108</v>
      </c>
      <c r="F599" s="403">
        <v>1300</v>
      </c>
      <c r="G599" s="208"/>
      <c r="H599" s="347">
        <f t="shared" ref="H599" si="59">F599*G599</f>
        <v>0</v>
      </c>
    </row>
    <row r="600" spans="2:8">
      <c r="B600" s="1416" t="s">
        <v>2360</v>
      </c>
      <c r="C600" s="319" t="s">
        <v>394</v>
      </c>
      <c r="D600" s="1428"/>
      <c r="E600" s="364"/>
      <c r="F600" s="338"/>
      <c r="G600" s="340"/>
      <c r="H600" s="282"/>
    </row>
    <row r="601" spans="2:8" ht="22.5">
      <c r="B601" s="1417"/>
      <c r="C601" s="355" t="s">
        <v>407</v>
      </c>
      <c r="D601" s="1429"/>
      <c r="E601" s="320"/>
      <c r="F601" s="242"/>
      <c r="G601" s="322"/>
      <c r="H601" s="265"/>
    </row>
    <row r="602" spans="2:8" ht="33.75">
      <c r="B602" s="1417"/>
      <c r="C602" s="323" t="s">
        <v>552</v>
      </c>
      <c r="D602" s="1429"/>
      <c r="E602" s="320"/>
      <c r="F602" s="242"/>
      <c r="G602" s="322"/>
      <c r="H602" s="265"/>
    </row>
    <row r="603" spans="2:8" ht="22.5">
      <c r="B603" s="1417"/>
      <c r="C603" s="323" t="s">
        <v>395</v>
      </c>
      <c r="D603" s="1429"/>
      <c r="E603" s="320"/>
      <c r="F603" s="242"/>
      <c r="G603" s="322"/>
      <c r="H603" s="265"/>
    </row>
    <row r="604" spans="2:8" ht="33.75">
      <c r="B604" s="1417"/>
      <c r="C604" s="323" t="s">
        <v>119</v>
      </c>
      <c r="D604" s="1429"/>
      <c r="E604" s="320"/>
      <c r="F604" s="242"/>
      <c r="G604" s="322"/>
      <c r="H604" s="265"/>
    </row>
    <row r="605" spans="2:8" ht="67.5">
      <c r="B605" s="1417"/>
      <c r="C605" s="400" t="s">
        <v>3571</v>
      </c>
      <c r="D605" s="1429"/>
      <c r="E605" s="320"/>
      <c r="F605" s="242"/>
      <c r="G605" s="322"/>
      <c r="H605" s="265"/>
    </row>
    <row r="606" spans="2:8" ht="22.5">
      <c r="B606" s="1417"/>
      <c r="C606" s="324" t="s">
        <v>411</v>
      </c>
      <c r="D606" s="1429"/>
      <c r="E606" s="320"/>
      <c r="F606" s="242"/>
      <c r="G606" s="322"/>
      <c r="H606" s="265"/>
    </row>
    <row r="607" spans="2:8">
      <c r="B607" s="1417"/>
      <c r="C607" s="325" t="s">
        <v>4677</v>
      </c>
      <c r="D607" s="1429"/>
      <c r="E607" s="366"/>
      <c r="F607" s="343"/>
      <c r="G607" s="345"/>
      <c r="H607" s="287"/>
    </row>
    <row r="608" spans="2:8" ht="22.5">
      <c r="B608" s="1433"/>
      <c r="C608" s="325" t="s">
        <v>3573</v>
      </c>
      <c r="D608" s="1420"/>
      <c r="E608" s="326" t="s">
        <v>108</v>
      </c>
      <c r="F608" s="327">
        <v>300</v>
      </c>
      <c r="G608" s="208"/>
      <c r="H608" s="347">
        <f t="shared" ref="H608" si="60">F608*G608</f>
        <v>0</v>
      </c>
    </row>
    <row r="609" spans="2:8" ht="22.5">
      <c r="B609" s="1416" t="s">
        <v>2361</v>
      </c>
      <c r="C609" s="319" t="s">
        <v>970</v>
      </c>
      <c r="D609" s="1428"/>
      <c r="E609" s="372"/>
      <c r="F609" s="339"/>
      <c r="G609" s="340"/>
      <c r="H609" s="282"/>
    </row>
    <row r="610" spans="2:8" ht="45">
      <c r="B610" s="1417"/>
      <c r="C610" s="355" t="s">
        <v>122</v>
      </c>
      <c r="D610" s="1429"/>
      <c r="E610" s="373"/>
      <c r="F610" s="243"/>
      <c r="G610" s="322"/>
      <c r="H610" s="265"/>
    </row>
    <row r="611" spans="2:8" ht="33.75">
      <c r="B611" s="1417"/>
      <c r="C611" s="323" t="s">
        <v>972</v>
      </c>
      <c r="D611" s="1429"/>
      <c r="E611" s="373"/>
      <c r="F611" s="243"/>
      <c r="G611" s="322"/>
      <c r="H611" s="265"/>
    </row>
    <row r="612" spans="2:8" ht="45">
      <c r="B612" s="1417"/>
      <c r="C612" s="323" t="s">
        <v>969</v>
      </c>
      <c r="D612" s="1429"/>
      <c r="E612" s="373"/>
      <c r="F612" s="243"/>
      <c r="G612" s="322"/>
      <c r="H612" s="265"/>
    </row>
    <row r="613" spans="2:8" ht="56.25">
      <c r="B613" s="1417"/>
      <c r="C613" s="323" t="s">
        <v>968</v>
      </c>
      <c r="D613" s="1429"/>
      <c r="E613" s="373"/>
      <c r="F613" s="243"/>
      <c r="G613" s="322"/>
      <c r="H613" s="265"/>
    </row>
    <row r="614" spans="2:8" ht="45">
      <c r="B614" s="1417"/>
      <c r="C614" s="401" t="s">
        <v>4493</v>
      </c>
      <c r="D614" s="1429"/>
      <c r="E614" s="373"/>
      <c r="F614" s="243"/>
      <c r="G614" s="322"/>
      <c r="H614" s="265"/>
    </row>
    <row r="615" spans="2:8" ht="67.5">
      <c r="B615" s="1417"/>
      <c r="C615" s="400" t="s">
        <v>3571</v>
      </c>
      <c r="D615" s="1429"/>
      <c r="E615" s="373"/>
      <c r="F615" s="243"/>
      <c r="G615" s="322"/>
      <c r="H615" s="265"/>
    </row>
    <row r="616" spans="2:8" ht="22.5">
      <c r="B616" s="1417"/>
      <c r="C616" s="323" t="s">
        <v>411</v>
      </c>
      <c r="D616" s="1429"/>
      <c r="E616" s="373"/>
      <c r="F616" s="243"/>
      <c r="G616" s="322"/>
      <c r="H616" s="265"/>
    </row>
    <row r="617" spans="2:8" ht="33.75">
      <c r="B617" s="1417"/>
      <c r="C617" s="324" t="s">
        <v>119</v>
      </c>
      <c r="D617" s="1429"/>
      <c r="E617" s="356"/>
      <c r="F617" s="357"/>
      <c r="G617" s="345"/>
      <c r="H617" s="287"/>
    </row>
    <row r="618" spans="2:8" ht="18" customHeight="1">
      <c r="B618" s="1433"/>
      <c r="C618" s="325" t="s">
        <v>3577</v>
      </c>
      <c r="D618" s="1420"/>
      <c r="E618" s="402" t="s">
        <v>1</v>
      </c>
      <c r="F618" s="404">
        <v>16</v>
      </c>
      <c r="G618" s="208"/>
      <c r="H618" s="347">
        <f t="shared" ref="H618" si="61">F618*G618</f>
        <v>0</v>
      </c>
    </row>
    <row r="619" spans="2:8" ht="22.5">
      <c r="B619" s="1416" t="s">
        <v>2362</v>
      </c>
      <c r="C619" s="319" t="s">
        <v>971</v>
      </c>
      <c r="D619" s="1428"/>
      <c r="E619" s="372"/>
      <c r="F619" s="339"/>
      <c r="G619" s="340"/>
      <c r="H619" s="282"/>
    </row>
    <row r="620" spans="2:8" ht="22.5">
      <c r="B620" s="1417"/>
      <c r="C620" s="323" t="s">
        <v>973</v>
      </c>
      <c r="D620" s="1429"/>
      <c r="E620" s="373"/>
      <c r="F620" s="243"/>
      <c r="G620" s="322"/>
      <c r="H620" s="265"/>
    </row>
    <row r="621" spans="2:8" ht="45">
      <c r="B621" s="1417"/>
      <c r="C621" s="323" t="s">
        <v>974</v>
      </c>
      <c r="D621" s="1429"/>
      <c r="E621" s="373"/>
      <c r="F621" s="243"/>
      <c r="G621" s="322"/>
      <c r="H621" s="265"/>
    </row>
    <row r="622" spans="2:8" ht="45">
      <c r="B622" s="1417"/>
      <c r="C622" s="401" t="s">
        <v>4493</v>
      </c>
      <c r="D622" s="1429"/>
      <c r="E622" s="373"/>
      <c r="F622" s="243"/>
      <c r="G622" s="322"/>
      <c r="H622" s="265"/>
    </row>
    <row r="623" spans="2:8" ht="67.5">
      <c r="B623" s="1417"/>
      <c r="C623" s="400" t="s">
        <v>3571</v>
      </c>
      <c r="D623" s="1429"/>
      <c r="E623" s="373"/>
      <c r="F623" s="243"/>
      <c r="G623" s="322"/>
      <c r="H623" s="265"/>
    </row>
    <row r="624" spans="2:8" ht="22.5">
      <c r="B624" s="1417"/>
      <c r="C624" s="323" t="s">
        <v>411</v>
      </c>
      <c r="D624" s="1429"/>
      <c r="E624" s="373"/>
      <c r="F624" s="243"/>
      <c r="G624" s="322"/>
      <c r="H624" s="265"/>
    </row>
    <row r="625" spans="2:8" ht="33.75">
      <c r="B625" s="1417"/>
      <c r="C625" s="324" t="s">
        <v>119</v>
      </c>
      <c r="D625" s="1429"/>
      <c r="E625" s="356"/>
      <c r="F625" s="357"/>
      <c r="G625" s="345"/>
      <c r="H625" s="287"/>
    </row>
    <row r="626" spans="2:8" ht="16.5" customHeight="1">
      <c r="B626" s="1433"/>
      <c r="C626" s="325" t="s">
        <v>3577</v>
      </c>
      <c r="D626" s="1420"/>
      <c r="E626" s="380" t="s">
        <v>1</v>
      </c>
      <c r="F626" s="359">
        <v>2</v>
      </c>
      <c r="G626" s="208"/>
      <c r="H626" s="347">
        <f t="shared" ref="H626" si="62">F626*G626</f>
        <v>0</v>
      </c>
    </row>
    <row r="627" spans="2:8" ht="22.5">
      <c r="B627" s="1416" t="s">
        <v>2363</v>
      </c>
      <c r="C627" s="319" t="s">
        <v>595</v>
      </c>
      <c r="D627" s="1418"/>
      <c r="E627" s="372"/>
      <c r="F627" s="339"/>
      <c r="G627" s="281"/>
      <c r="H627" s="282"/>
    </row>
    <row r="628" spans="2:8" ht="33.75">
      <c r="B628" s="1417"/>
      <c r="C628" s="323" t="s">
        <v>965</v>
      </c>
      <c r="D628" s="1419"/>
      <c r="E628" s="373"/>
      <c r="F628" s="243"/>
      <c r="G628" s="264"/>
      <c r="H628" s="265"/>
    </row>
    <row r="629" spans="2:8" ht="33.75">
      <c r="B629" s="1417"/>
      <c r="C629" s="323" t="s">
        <v>824</v>
      </c>
      <c r="D629" s="1419"/>
      <c r="E629" s="373"/>
      <c r="F629" s="243"/>
      <c r="G629" s="375"/>
      <c r="H629" s="265"/>
    </row>
    <row r="630" spans="2:8">
      <c r="B630" s="1417"/>
      <c r="C630" s="323" t="s">
        <v>557</v>
      </c>
      <c r="D630" s="1419"/>
      <c r="E630" s="373"/>
      <c r="F630" s="243"/>
      <c r="G630" s="322"/>
      <c r="H630" s="265"/>
    </row>
    <row r="631" spans="2:8" ht="45">
      <c r="B631" s="1417"/>
      <c r="C631" s="401" t="s">
        <v>4493</v>
      </c>
      <c r="D631" s="1419"/>
      <c r="E631" s="373"/>
      <c r="F631" s="243"/>
      <c r="G631" s="322"/>
      <c r="H631" s="265"/>
    </row>
    <row r="632" spans="2:8" ht="67.5">
      <c r="B632" s="1417"/>
      <c r="C632" s="400" t="s">
        <v>3571</v>
      </c>
      <c r="D632" s="1419"/>
      <c r="E632" s="373"/>
      <c r="F632" s="243"/>
      <c r="G632" s="322"/>
      <c r="H632" s="265"/>
    </row>
    <row r="633" spans="2:8" ht="22.5">
      <c r="B633" s="1417"/>
      <c r="C633" s="323" t="s">
        <v>411</v>
      </c>
      <c r="D633" s="1419"/>
      <c r="E633" s="373"/>
      <c r="F633" s="243"/>
      <c r="G633" s="322"/>
      <c r="H633" s="265"/>
    </row>
    <row r="634" spans="2:8" ht="33.75">
      <c r="B634" s="1417"/>
      <c r="C634" s="323" t="s">
        <v>119</v>
      </c>
      <c r="D634" s="1419"/>
      <c r="E634" s="373"/>
      <c r="F634" s="243"/>
      <c r="G634" s="322"/>
      <c r="H634" s="265"/>
    </row>
    <row r="635" spans="2:8">
      <c r="B635" s="1417"/>
      <c r="C635" s="324" t="s">
        <v>4673</v>
      </c>
      <c r="D635" s="1419"/>
      <c r="E635" s="373"/>
      <c r="F635" s="243"/>
      <c r="G635" s="322"/>
      <c r="H635" s="265"/>
    </row>
    <row r="636" spans="2:8">
      <c r="B636" s="1417"/>
      <c r="C636" s="325" t="s">
        <v>3572</v>
      </c>
      <c r="D636" s="1419"/>
      <c r="E636" s="326" t="s">
        <v>108</v>
      </c>
      <c r="F636" s="327">
        <v>244</v>
      </c>
      <c r="G636" s="208"/>
      <c r="H636" s="347">
        <f t="shared" ref="H636:H637" si="63">F636*G636</f>
        <v>0</v>
      </c>
    </row>
    <row r="637" spans="2:8" ht="22.5">
      <c r="B637" s="1433"/>
      <c r="C637" s="1358" t="s">
        <v>3573</v>
      </c>
      <c r="D637" s="1420"/>
      <c r="E637" s="326" t="s">
        <v>108</v>
      </c>
      <c r="F637" s="327">
        <v>343</v>
      </c>
      <c r="G637" s="208"/>
      <c r="H637" s="347">
        <f t="shared" si="63"/>
        <v>0</v>
      </c>
    </row>
    <row r="638" spans="2:8" ht="33.75">
      <c r="B638" s="1416" t="s">
        <v>2364</v>
      </c>
      <c r="C638" s="319" t="s">
        <v>3578</v>
      </c>
      <c r="D638" s="1428"/>
      <c r="E638" s="372"/>
      <c r="F638" s="339"/>
      <c r="G638" s="281"/>
      <c r="H638" s="282"/>
    </row>
    <row r="639" spans="2:8" ht="33.75">
      <c r="B639" s="1417"/>
      <c r="C639" s="323" t="s">
        <v>658</v>
      </c>
      <c r="D639" s="1429"/>
      <c r="E639" s="373"/>
      <c r="F639" s="243"/>
      <c r="G639" s="264"/>
      <c r="H639" s="265"/>
    </row>
    <row r="640" spans="2:8" ht="22.5">
      <c r="B640" s="1417"/>
      <c r="C640" s="323" t="s">
        <v>655</v>
      </c>
      <c r="D640" s="1429"/>
      <c r="E640" s="373"/>
      <c r="F640" s="243"/>
      <c r="G640" s="264"/>
      <c r="H640" s="265"/>
    </row>
    <row r="641" spans="2:8" ht="45">
      <c r="B641" s="1417"/>
      <c r="C641" s="401" t="s">
        <v>4493</v>
      </c>
      <c r="D641" s="1429"/>
      <c r="E641" s="373"/>
      <c r="F641" s="243"/>
      <c r="G641" s="264"/>
      <c r="H641" s="265"/>
    </row>
    <row r="642" spans="2:8" ht="67.5">
      <c r="B642" s="1417"/>
      <c r="C642" s="400" t="s">
        <v>3571</v>
      </c>
      <c r="D642" s="1429"/>
      <c r="E642" s="373"/>
      <c r="F642" s="243"/>
      <c r="G642" s="264"/>
      <c r="H642" s="265"/>
    </row>
    <row r="643" spans="2:8" ht="22.5">
      <c r="B643" s="1417"/>
      <c r="C643" s="323" t="s">
        <v>411</v>
      </c>
      <c r="D643" s="1429"/>
      <c r="E643" s="373"/>
      <c r="F643" s="243"/>
      <c r="G643" s="264"/>
      <c r="H643" s="265"/>
    </row>
    <row r="644" spans="2:8" ht="33.75">
      <c r="B644" s="1417"/>
      <c r="C644" s="323" t="s">
        <v>119</v>
      </c>
      <c r="D644" s="1429"/>
      <c r="E644" s="373"/>
      <c r="F644" s="243"/>
      <c r="G644" s="264"/>
      <c r="H644" s="265"/>
    </row>
    <row r="645" spans="2:8">
      <c r="B645" s="1417"/>
      <c r="C645" s="324" t="s">
        <v>4674</v>
      </c>
      <c r="D645" s="1429"/>
      <c r="E645" s="356"/>
      <c r="F645" s="357"/>
      <c r="G645" s="286"/>
      <c r="H645" s="287"/>
    </row>
    <row r="646" spans="2:8">
      <c r="B646" s="1433"/>
      <c r="C646" s="1358" t="s">
        <v>3579</v>
      </c>
      <c r="D646" s="1420"/>
      <c r="E646" s="326" t="s">
        <v>108</v>
      </c>
      <c r="F646" s="327">
        <v>1700</v>
      </c>
      <c r="G646" s="208"/>
      <c r="H646" s="347">
        <f t="shared" ref="H646" si="64">F646*G646</f>
        <v>0</v>
      </c>
    </row>
    <row r="647" spans="2:8" ht="22.5">
      <c r="B647" s="1416" t="s">
        <v>2365</v>
      </c>
      <c r="C647" s="319" t="s">
        <v>3580</v>
      </c>
      <c r="D647" s="1428"/>
      <c r="E647" s="372"/>
      <c r="F647" s="339"/>
      <c r="G647" s="340"/>
      <c r="H647" s="282"/>
    </row>
    <row r="648" spans="2:8" ht="22.5">
      <c r="B648" s="1417"/>
      <c r="C648" s="323" t="s">
        <v>964</v>
      </c>
      <c r="D648" s="1429"/>
      <c r="E648" s="373"/>
      <c r="F648" s="243"/>
      <c r="G648" s="322"/>
      <c r="H648" s="265"/>
    </row>
    <row r="649" spans="2:8">
      <c r="B649" s="1417"/>
      <c r="C649" s="323" t="s">
        <v>825</v>
      </c>
      <c r="D649" s="1429"/>
      <c r="E649" s="373"/>
      <c r="F649" s="243"/>
      <c r="G649" s="322"/>
      <c r="H649" s="265"/>
    </row>
    <row r="650" spans="2:8" ht="22.5">
      <c r="B650" s="1417"/>
      <c r="C650" s="323" t="s">
        <v>882</v>
      </c>
      <c r="D650" s="1429"/>
      <c r="E650" s="373"/>
      <c r="F650" s="243"/>
      <c r="G650" s="322"/>
      <c r="H650" s="265"/>
    </row>
    <row r="651" spans="2:8" ht="45">
      <c r="B651" s="1417"/>
      <c r="C651" s="401" t="s">
        <v>4493</v>
      </c>
      <c r="D651" s="1429"/>
      <c r="E651" s="373"/>
      <c r="F651" s="243"/>
      <c r="G651" s="322"/>
      <c r="H651" s="265"/>
    </row>
    <row r="652" spans="2:8" ht="67.5">
      <c r="B652" s="1417"/>
      <c r="C652" s="400" t="s">
        <v>3571</v>
      </c>
      <c r="D652" s="1429"/>
      <c r="E652" s="373"/>
      <c r="F652" s="243"/>
      <c r="G652" s="322"/>
      <c r="H652" s="265"/>
    </row>
    <row r="653" spans="2:8" ht="22.5">
      <c r="B653" s="1417"/>
      <c r="C653" s="323" t="s">
        <v>411</v>
      </c>
      <c r="D653" s="1429"/>
      <c r="E653" s="373"/>
      <c r="F653" s="243"/>
      <c r="G653" s="322"/>
      <c r="H653" s="265"/>
    </row>
    <row r="654" spans="2:8" ht="33.75">
      <c r="B654" s="1417"/>
      <c r="C654" s="324" t="s">
        <v>119</v>
      </c>
      <c r="D654" s="1429"/>
      <c r="E654" s="356"/>
      <c r="F654" s="357"/>
      <c r="G654" s="345"/>
      <c r="H654" s="287"/>
    </row>
    <row r="655" spans="2:8" ht="22.5">
      <c r="B655" s="1433"/>
      <c r="C655" s="325" t="s">
        <v>3581</v>
      </c>
      <c r="D655" s="1420"/>
      <c r="E655" s="402" t="s">
        <v>15</v>
      </c>
      <c r="F655" s="403">
        <v>130</v>
      </c>
      <c r="G655" s="208"/>
      <c r="H655" s="347">
        <f t="shared" ref="H655" si="65">F655*G655</f>
        <v>0</v>
      </c>
    </row>
    <row r="656" spans="2:8" ht="22.5">
      <c r="B656" s="1416" t="s">
        <v>2366</v>
      </c>
      <c r="C656" s="319" t="s">
        <v>3582</v>
      </c>
      <c r="D656" s="1428"/>
      <c r="E656" s="372"/>
      <c r="F656" s="339"/>
      <c r="G656" s="340"/>
      <c r="H656" s="282"/>
    </row>
    <row r="657" spans="2:8" ht="33.75">
      <c r="B657" s="1417"/>
      <c r="C657" s="323" t="s">
        <v>396</v>
      </c>
      <c r="D657" s="1429"/>
      <c r="E657" s="373"/>
      <c r="F657" s="243"/>
      <c r="G657" s="322"/>
      <c r="H657" s="265"/>
    </row>
    <row r="658" spans="2:8" ht="45">
      <c r="B658" s="1417"/>
      <c r="C658" s="323" t="s">
        <v>871</v>
      </c>
      <c r="D658" s="1429"/>
      <c r="E658" s="373"/>
      <c r="F658" s="243"/>
      <c r="G658" s="322"/>
      <c r="H658" s="265"/>
    </row>
    <row r="659" spans="2:8" ht="56.25">
      <c r="B659" s="1417"/>
      <c r="C659" s="323" t="s">
        <v>866</v>
      </c>
      <c r="D659" s="1429"/>
      <c r="E659" s="373"/>
      <c r="F659" s="243"/>
      <c r="G659" s="322"/>
      <c r="H659" s="265"/>
    </row>
    <row r="660" spans="2:8" ht="22.5">
      <c r="B660" s="1417"/>
      <c r="C660" s="323" t="s">
        <v>553</v>
      </c>
      <c r="D660" s="1429"/>
      <c r="E660" s="373"/>
      <c r="F660" s="243"/>
      <c r="G660" s="322"/>
      <c r="H660" s="265"/>
    </row>
    <row r="661" spans="2:8" ht="22.5">
      <c r="B661" s="1417"/>
      <c r="C661" s="323" t="s">
        <v>397</v>
      </c>
      <c r="D661" s="1429"/>
      <c r="E661" s="373"/>
      <c r="F661" s="243"/>
      <c r="G661" s="322"/>
      <c r="H661" s="265"/>
    </row>
    <row r="662" spans="2:8" ht="45">
      <c r="B662" s="1417"/>
      <c r="C662" s="401" t="s">
        <v>4493</v>
      </c>
      <c r="D662" s="1429"/>
      <c r="E662" s="373"/>
      <c r="F662" s="243"/>
      <c r="G662" s="322"/>
      <c r="H662" s="265"/>
    </row>
    <row r="663" spans="2:8" ht="67.5">
      <c r="B663" s="1417"/>
      <c r="C663" s="400" t="s">
        <v>3571</v>
      </c>
      <c r="D663" s="1429"/>
      <c r="E663" s="373"/>
      <c r="F663" s="243"/>
      <c r="G663" s="322"/>
      <c r="H663" s="265"/>
    </row>
    <row r="664" spans="2:8" ht="22.5">
      <c r="B664" s="1417"/>
      <c r="C664" s="323" t="s">
        <v>411</v>
      </c>
      <c r="D664" s="1429"/>
      <c r="E664" s="373"/>
      <c r="F664" s="243"/>
      <c r="G664" s="322"/>
      <c r="H664" s="265"/>
    </row>
    <row r="665" spans="2:8" ht="33.75">
      <c r="B665" s="1417"/>
      <c r="C665" s="324" t="s">
        <v>119</v>
      </c>
      <c r="D665" s="1429"/>
      <c r="E665" s="356"/>
      <c r="F665" s="357"/>
      <c r="G665" s="345"/>
      <c r="H665" s="287"/>
    </row>
    <row r="666" spans="2:8" ht="22.5">
      <c r="B666" s="1417"/>
      <c r="C666" s="325" t="s">
        <v>3583</v>
      </c>
      <c r="D666" s="1419"/>
      <c r="E666" s="380" t="s">
        <v>108</v>
      </c>
      <c r="F666" s="359">
        <v>6423</v>
      </c>
      <c r="G666" s="208"/>
      <c r="H666" s="347">
        <f t="shared" ref="H666:H667" si="66">F666*G666</f>
        <v>0</v>
      </c>
    </row>
    <row r="667" spans="2:8" ht="22.5">
      <c r="B667" s="1433"/>
      <c r="C667" s="325" t="s">
        <v>3584</v>
      </c>
      <c r="D667" s="1420"/>
      <c r="E667" s="369" t="s">
        <v>15</v>
      </c>
      <c r="F667" s="381">
        <v>50</v>
      </c>
      <c r="G667" s="208"/>
      <c r="H667" s="347">
        <f t="shared" si="66"/>
        <v>0</v>
      </c>
    </row>
    <row r="668" spans="2:8" ht="22.5">
      <c r="B668" s="1416" t="s">
        <v>2367</v>
      </c>
      <c r="C668" s="319" t="s">
        <v>3585</v>
      </c>
      <c r="D668" s="1428"/>
      <c r="E668" s="372"/>
      <c r="F668" s="339"/>
      <c r="G668" s="340"/>
      <c r="H668" s="282"/>
    </row>
    <row r="669" spans="2:8" ht="22.5">
      <c r="B669" s="1417"/>
      <c r="C669" s="355" t="s">
        <v>398</v>
      </c>
      <c r="D669" s="1429"/>
      <c r="E669" s="373"/>
      <c r="F669" s="243"/>
      <c r="G669" s="322"/>
      <c r="H669" s="265"/>
    </row>
    <row r="670" spans="2:8" ht="45">
      <c r="B670" s="1417"/>
      <c r="C670" s="355" t="s">
        <v>399</v>
      </c>
      <c r="D670" s="1429"/>
      <c r="E670" s="373"/>
      <c r="F670" s="243"/>
      <c r="G670" s="322"/>
      <c r="H670" s="265"/>
    </row>
    <row r="671" spans="2:8" ht="33.75">
      <c r="B671" s="1417"/>
      <c r="C671" s="323" t="s">
        <v>703</v>
      </c>
      <c r="D671" s="1429"/>
      <c r="E671" s="373"/>
      <c r="F671" s="243"/>
      <c r="G671" s="322"/>
      <c r="H671" s="265"/>
    </row>
    <row r="672" spans="2:8" ht="22.5">
      <c r="B672" s="1417"/>
      <c r="C672" s="323" t="s">
        <v>401</v>
      </c>
      <c r="D672" s="1429"/>
      <c r="E672" s="373"/>
      <c r="F672" s="243"/>
      <c r="G672" s="322"/>
      <c r="H672" s="265"/>
    </row>
    <row r="673" spans="2:8" ht="22.5">
      <c r="B673" s="1417"/>
      <c r="C673" s="323" t="s">
        <v>400</v>
      </c>
      <c r="D673" s="1429"/>
      <c r="E673" s="373"/>
      <c r="F673" s="243"/>
      <c r="G673" s="322"/>
      <c r="H673" s="265"/>
    </row>
    <row r="674" spans="2:8">
      <c r="B674" s="1417"/>
      <c r="C674" s="323" t="s">
        <v>4495</v>
      </c>
      <c r="D674" s="1429"/>
      <c r="E674" s="373"/>
      <c r="F674" s="243"/>
      <c r="G674" s="322"/>
      <c r="H674" s="265"/>
    </row>
    <row r="675" spans="2:8" ht="45">
      <c r="B675" s="1417"/>
      <c r="C675" s="401" t="s">
        <v>4493</v>
      </c>
      <c r="D675" s="1429"/>
      <c r="E675" s="373"/>
      <c r="F675" s="243"/>
      <c r="G675" s="322"/>
      <c r="H675" s="265"/>
    </row>
    <row r="676" spans="2:8" ht="67.5">
      <c r="B676" s="1417"/>
      <c r="C676" s="400" t="s">
        <v>3571</v>
      </c>
      <c r="D676" s="1429"/>
      <c r="E676" s="373"/>
      <c r="F676" s="243"/>
      <c r="G676" s="322"/>
      <c r="H676" s="265"/>
    </row>
    <row r="677" spans="2:8" ht="22.5">
      <c r="B677" s="1417"/>
      <c r="C677" s="324" t="s">
        <v>411</v>
      </c>
      <c r="D677" s="1429"/>
      <c r="E677" s="356"/>
      <c r="F677" s="357"/>
      <c r="G677" s="345"/>
      <c r="H677" s="287"/>
    </row>
    <row r="678" spans="2:8" ht="22.5">
      <c r="B678" s="1433"/>
      <c r="C678" s="325" t="s">
        <v>3573</v>
      </c>
      <c r="D678" s="1420"/>
      <c r="E678" s="402" t="s">
        <v>108</v>
      </c>
      <c r="F678" s="403">
        <v>2664</v>
      </c>
      <c r="G678" s="208"/>
      <c r="H678" s="347">
        <f t="shared" ref="H678" si="67">F678*G678</f>
        <v>0</v>
      </c>
    </row>
    <row r="679" spans="2:8" ht="22.5">
      <c r="B679" s="1416" t="s">
        <v>2368</v>
      </c>
      <c r="C679" s="319" t="s">
        <v>3586</v>
      </c>
      <c r="D679" s="1428"/>
      <c r="E679" s="372"/>
      <c r="F679" s="339"/>
      <c r="G679" s="281"/>
      <c r="H679" s="282"/>
    </row>
    <row r="680" spans="2:8" ht="33.75">
      <c r="B680" s="1417"/>
      <c r="C680" s="323" t="s">
        <v>402</v>
      </c>
      <c r="D680" s="1429"/>
      <c r="E680" s="373"/>
      <c r="F680" s="243"/>
      <c r="G680" s="264"/>
      <c r="H680" s="265"/>
    </row>
    <row r="681" spans="2:8" ht="33.75">
      <c r="B681" s="1417"/>
      <c r="C681" s="323" t="s">
        <v>403</v>
      </c>
      <c r="D681" s="1429"/>
      <c r="E681" s="373"/>
      <c r="F681" s="243"/>
      <c r="G681" s="264"/>
      <c r="H681" s="265"/>
    </row>
    <row r="682" spans="2:8" ht="33.75">
      <c r="B682" s="1417"/>
      <c r="C682" s="323" t="s">
        <v>554</v>
      </c>
      <c r="D682" s="1429"/>
      <c r="E682" s="373"/>
      <c r="F682" s="243"/>
      <c r="G682" s="264"/>
      <c r="H682" s="265"/>
    </row>
    <row r="683" spans="2:8" ht="22.5">
      <c r="B683" s="1417"/>
      <c r="C683" s="323" t="s">
        <v>397</v>
      </c>
      <c r="D683" s="1429"/>
      <c r="E683" s="373"/>
      <c r="F683" s="243"/>
      <c r="G683" s="264"/>
      <c r="H683" s="265"/>
    </row>
    <row r="684" spans="2:8" ht="45">
      <c r="B684" s="1417"/>
      <c r="C684" s="401" t="s">
        <v>4493</v>
      </c>
      <c r="D684" s="1429"/>
      <c r="E684" s="373"/>
      <c r="F684" s="243"/>
      <c r="G684" s="264"/>
      <c r="H684" s="265"/>
    </row>
    <row r="685" spans="2:8" ht="67.5">
      <c r="B685" s="1417"/>
      <c r="C685" s="400" t="s">
        <v>3571</v>
      </c>
      <c r="D685" s="1429"/>
      <c r="E685" s="373"/>
      <c r="F685" s="243"/>
      <c r="G685" s="264"/>
      <c r="H685" s="265"/>
    </row>
    <row r="686" spans="2:8" ht="22.5">
      <c r="B686" s="1417"/>
      <c r="C686" s="324" t="s">
        <v>411</v>
      </c>
      <c r="D686" s="1429"/>
      <c r="E686" s="356"/>
      <c r="F686" s="357"/>
      <c r="G686" s="286"/>
      <c r="H686" s="287"/>
    </row>
    <row r="687" spans="2:8" ht="22.5">
      <c r="B687" s="1417"/>
      <c r="C687" s="325" t="s">
        <v>3573</v>
      </c>
      <c r="D687" s="1419"/>
      <c r="E687" s="380" t="s">
        <v>108</v>
      </c>
      <c r="F687" s="359">
        <v>600</v>
      </c>
      <c r="G687" s="208"/>
      <c r="H687" s="347">
        <f t="shared" ref="H687:H688" si="68">F687*G687</f>
        <v>0</v>
      </c>
    </row>
    <row r="688" spans="2:8" ht="22.5">
      <c r="B688" s="1433"/>
      <c r="C688" s="325" t="s">
        <v>3584</v>
      </c>
      <c r="D688" s="1420"/>
      <c r="E688" s="369" t="s">
        <v>15</v>
      </c>
      <c r="F688" s="381">
        <v>8</v>
      </c>
      <c r="G688" s="208"/>
      <c r="H688" s="347">
        <f t="shared" si="68"/>
        <v>0</v>
      </c>
    </row>
    <row r="689" spans="2:8" ht="22.5">
      <c r="B689" s="1416" t="s">
        <v>2369</v>
      </c>
      <c r="C689" s="319" t="s">
        <v>3587</v>
      </c>
      <c r="D689" s="1428"/>
      <c r="E689" s="372"/>
      <c r="F689" s="339"/>
      <c r="G689" s="374"/>
      <c r="H689" s="282"/>
    </row>
    <row r="690" spans="2:8" ht="22.5">
      <c r="B690" s="1417"/>
      <c r="C690" s="323" t="s">
        <v>405</v>
      </c>
      <c r="D690" s="1429"/>
      <c r="E690" s="373"/>
      <c r="F690" s="243"/>
      <c r="G690" s="264"/>
      <c r="H690" s="265"/>
    </row>
    <row r="691" spans="2:8" ht="33.75">
      <c r="B691" s="1417"/>
      <c r="C691" s="323" t="s">
        <v>406</v>
      </c>
      <c r="D691" s="1429"/>
      <c r="E691" s="373"/>
      <c r="F691" s="243"/>
      <c r="G691" s="264"/>
      <c r="H691" s="265"/>
    </row>
    <row r="692" spans="2:8" ht="33.75">
      <c r="B692" s="1417"/>
      <c r="C692" s="323" t="s">
        <v>555</v>
      </c>
      <c r="D692" s="1429"/>
      <c r="E692" s="373"/>
      <c r="F692" s="243"/>
      <c r="G692" s="264"/>
      <c r="H692" s="265"/>
    </row>
    <row r="693" spans="2:8" ht="22.5">
      <c r="B693" s="1417"/>
      <c r="C693" s="323" t="s">
        <v>397</v>
      </c>
      <c r="D693" s="1429"/>
      <c r="E693" s="373"/>
      <c r="F693" s="243"/>
      <c r="G693" s="264"/>
      <c r="H693" s="265"/>
    </row>
    <row r="694" spans="2:8" ht="45">
      <c r="B694" s="1417"/>
      <c r="C694" s="401" t="s">
        <v>4493</v>
      </c>
      <c r="D694" s="1429"/>
      <c r="E694" s="373"/>
      <c r="F694" s="243"/>
      <c r="G694" s="264"/>
      <c r="H694" s="265"/>
    </row>
    <row r="695" spans="2:8" ht="67.5">
      <c r="B695" s="1417"/>
      <c r="C695" s="400" t="s">
        <v>3571</v>
      </c>
      <c r="D695" s="1429"/>
      <c r="E695" s="373"/>
      <c r="F695" s="243"/>
      <c r="G695" s="264"/>
      <c r="H695" s="265"/>
    </row>
    <row r="696" spans="2:8" ht="22.5">
      <c r="B696" s="1417"/>
      <c r="C696" s="324" t="s">
        <v>411</v>
      </c>
      <c r="D696" s="1429"/>
      <c r="E696" s="356"/>
      <c r="F696" s="357"/>
      <c r="G696" s="286"/>
      <c r="H696" s="287"/>
    </row>
    <row r="697" spans="2:8" ht="22.5">
      <c r="B697" s="1417"/>
      <c r="C697" s="325" t="s">
        <v>3573</v>
      </c>
      <c r="D697" s="1419"/>
      <c r="E697" s="380" t="s">
        <v>108</v>
      </c>
      <c r="F697" s="359">
        <v>1237</v>
      </c>
      <c r="G697" s="208"/>
      <c r="H697" s="347">
        <f t="shared" ref="H697:H698" si="69">F697*G697</f>
        <v>0</v>
      </c>
    </row>
    <row r="698" spans="2:8" ht="22.5">
      <c r="B698" s="1417"/>
      <c r="C698" s="325" t="s">
        <v>3584</v>
      </c>
      <c r="D698" s="1420"/>
      <c r="E698" s="326" t="s">
        <v>15</v>
      </c>
      <c r="F698" s="327">
        <v>12</v>
      </c>
      <c r="G698" s="208"/>
      <c r="H698" s="347">
        <f t="shared" si="69"/>
        <v>0</v>
      </c>
    </row>
    <row r="699" spans="2:8" ht="15.75" customHeight="1">
      <c r="B699" s="1430" t="s">
        <v>556</v>
      </c>
      <c r="C699" s="1431"/>
      <c r="D699" s="1431"/>
      <c r="E699" s="1431"/>
      <c r="F699" s="1431"/>
      <c r="G699" s="1431"/>
      <c r="H699" s="1432"/>
    </row>
    <row r="700" spans="2:8" ht="22.5">
      <c r="B700" s="1417" t="s">
        <v>2370</v>
      </c>
      <c r="C700" s="319" t="s">
        <v>3588</v>
      </c>
      <c r="D700" s="1428"/>
      <c r="E700" s="372"/>
      <c r="F700" s="339"/>
      <c r="G700" s="340"/>
      <c r="H700" s="282"/>
    </row>
    <row r="701" spans="2:8" ht="22.5">
      <c r="B701" s="1417"/>
      <c r="C701" s="355" t="s">
        <v>3589</v>
      </c>
      <c r="D701" s="1429"/>
      <c r="E701" s="373"/>
      <c r="F701" s="243"/>
      <c r="G701" s="322"/>
      <c r="H701" s="265"/>
    </row>
    <row r="702" spans="2:8" ht="22.5">
      <c r="B702" s="1417"/>
      <c r="C702" s="323" t="s">
        <v>656</v>
      </c>
      <c r="D702" s="1429"/>
      <c r="E702" s="373"/>
      <c r="F702" s="243"/>
      <c r="G702" s="322"/>
      <c r="H702" s="265"/>
    </row>
    <row r="703" spans="2:8" ht="33.75">
      <c r="B703" s="1417"/>
      <c r="C703" s="323" t="s">
        <v>4496</v>
      </c>
      <c r="D703" s="1429"/>
      <c r="E703" s="373"/>
      <c r="F703" s="243"/>
      <c r="G703" s="322"/>
      <c r="H703" s="265"/>
    </row>
    <row r="704" spans="2:8" ht="45">
      <c r="B704" s="1417"/>
      <c r="C704" s="323" t="s">
        <v>410</v>
      </c>
      <c r="D704" s="1429"/>
      <c r="E704" s="373"/>
      <c r="F704" s="243"/>
      <c r="G704" s="322"/>
      <c r="H704" s="265"/>
    </row>
    <row r="705" spans="2:8" ht="45">
      <c r="B705" s="1417"/>
      <c r="C705" s="401" t="s">
        <v>4493</v>
      </c>
      <c r="D705" s="1429"/>
      <c r="E705" s="373"/>
      <c r="F705" s="243"/>
      <c r="G705" s="322"/>
      <c r="H705" s="265"/>
    </row>
    <row r="706" spans="2:8" ht="67.5">
      <c r="B706" s="1417"/>
      <c r="C706" s="400" t="s">
        <v>3571</v>
      </c>
      <c r="D706" s="1429"/>
      <c r="E706" s="373"/>
      <c r="F706" s="243"/>
      <c r="G706" s="322"/>
      <c r="H706" s="265"/>
    </row>
    <row r="707" spans="2:8" ht="33.75">
      <c r="B707" s="1417"/>
      <c r="C707" s="323" t="s">
        <v>119</v>
      </c>
      <c r="D707" s="1429"/>
      <c r="E707" s="373"/>
      <c r="F707" s="243"/>
      <c r="G707" s="322"/>
      <c r="H707" s="265"/>
    </row>
    <row r="708" spans="2:8" ht="22.5">
      <c r="B708" s="1417"/>
      <c r="C708" s="324" t="s">
        <v>411</v>
      </c>
      <c r="D708" s="1429"/>
      <c r="E708" s="356"/>
      <c r="F708" s="357"/>
      <c r="G708" s="345"/>
      <c r="H708" s="287"/>
    </row>
    <row r="709" spans="2:8">
      <c r="B709" s="1433"/>
      <c r="C709" s="325" t="s">
        <v>3579</v>
      </c>
      <c r="D709" s="1419"/>
      <c r="E709" s="402" t="s">
        <v>108</v>
      </c>
      <c r="F709" s="403">
        <v>20161</v>
      </c>
      <c r="G709" s="208"/>
      <c r="H709" s="347">
        <f t="shared" ref="H709" si="70">F709*G709</f>
        <v>0</v>
      </c>
    </row>
    <row r="710" spans="2:8" ht="22.5">
      <c r="B710" s="1416" t="s">
        <v>2371</v>
      </c>
      <c r="C710" s="319" t="s">
        <v>412</v>
      </c>
      <c r="D710" s="1438"/>
      <c r="E710" s="364"/>
      <c r="F710" s="338"/>
      <c r="G710" s="340"/>
      <c r="H710" s="282"/>
    </row>
    <row r="711" spans="2:8" ht="33.75">
      <c r="B711" s="1417"/>
      <c r="C711" s="323" t="s">
        <v>826</v>
      </c>
      <c r="D711" s="1438"/>
      <c r="E711" s="320"/>
      <c r="F711" s="242"/>
      <c r="G711" s="322"/>
      <c r="H711" s="265"/>
    </row>
    <row r="712" spans="2:8" ht="33.75">
      <c r="B712" s="1417"/>
      <c r="C712" s="323" t="s">
        <v>413</v>
      </c>
      <c r="D712" s="1438"/>
      <c r="E712" s="320"/>
      <c r="F712" s="242"/>
      <c r="G712" s="322"/>
      <c r="H712" s="265"/>
    </row>
    <row r="713" spans="2:8" ht="22.5">
      <c r="B713" s="1417"/>
      <c r="C713" s="323" t="s">
        <v>414</v>
      </c>
      <c r="D713" s="1438"/>
      <c r="E713" s="320"/>
      <c r="F713" s="242"/>
      <c r="G713" s="322"/>
      <c r="H713" s="265"/>
    </row>
    <row r="714" spans="2:8" ht="33.75">
      <c r="B714" s="1417"/>
      <c r="C714" s="323" t="s">
        <v>657</v>
      </c>
      <c r="D714" s="1438"/>
      <c r="E714" s="320"/>
      <c r="F714" s="242"/>
      <c r="G714" s="322"/>
      <c r="H714" s="265"/>
    </row>
    <row r="715" spans="2:8" ht="45">
      <c r="B715" s="1417"/>
      <c r="C715" s="401" t="s">
        <v>4493</v>
      </c>
      <c r="D715" s="1438"/>
      <c r="E715" s="320"/>
      <c r="F715" s="242"/>
      <c r="G715" s="322"/>
      <c r="H715" s="265"/>
    </row>
    <row r="716" spans="2:8" ht="67.5">
      <c r="B716" s="1417"/>
      <c r="C716" s="400" t="s">
        <v>3571</v>
      </c>
      <c r="D716" s="1438"/>
      <c r="E716" s="320"/>
      <c r="F716" s="242"/>
      <c r="G716" s="322"/>
      <c r="H716" s="265"/>
    </row>
    <row r="717" spans="2:8" ht="33.75">
      <c r="B717" s="1417"/>
      <c r="C717" s="323" t="s">
        <v>119</v>
      </c>
      <c r="D717" s="1438"/>
      <c r="E717" s="320"/>
      <c r="F717" s="242"/>
      <c r="G717" s="322"/>
      <c r="H717" s="265"/>
    </row>
    <row r="718" spans="2:8" ht="22.5">
      <c r="B718" s="1417"/>
      <c r="C718" s="324" t="s">
        <v>411</v>
      </c>
      <c r="D718" s="1438"/>
      <c r="E718" s="366"/>
      <c r="F718" s="343"/>
      <c r="G718" s="345"/>
      <c r="H718" s="287"/>
    </row>
    <row r="719" spans="2:8">
      <c r="B719" s="1433"/>
      <c r="C719" s="325" t="s">
        <v>3579</v>
      </c>
      <c r="D719" s="1434"/>
      <c r="E719" s="402" t="s">
        <v>108</v>
      </c>
      <c r="F719" s="403">
        <v>1051</v>
      </c>
      <c r="G719" s="208"/>
      <c r="H719" s="347">
        <f t="shared" ref="H719" si="71">F719*G719</f>
        <v>0</v>
      </c>
    </row>
    <row r="720" spans="2:8" ht="22.5">
      <c r="B720" s="1416" t="s">
        <v>2372</v>
      </c>
      <c r="C720" s="319" t="s">
        <v>3590</v>
      </c>
      <c r="D720" s="1428"/>
      <c r="E720" s="364"/>
      <c r="F720" s="338"/>
      <c r="G720" s="281"/>
      <c r="H720" s="282"/>
    </row>
    <row r="721" spans="2:8" ht="33.75">
      <c r="B721" s="1417"/>
      <c r="C721" s="355" t="s">
        <v>488</v>
      </c>
      <c r="D721" s="1429"/>
      <c r="E721" s="320"/>
      <c r="F721" s="242"/>
      <c r="G721" s="264"/>
      <c r="H721" s="265"/>
    </row>
    <row r="722" spans="2:8" ht="45">
      <c r="B722" s="1417"/>
      <c r="C722" s="323" t="s">
        <v>415</v>
      </c>
      <c r="D722" s="1429"/>
      <c r="E722" s="320"/>
      <c r="F722" s="242"/>
      <c r="G722" s="264"/>
      <c r="H722" s="265"/>
    </row>
    <row r="723" spans="2:8" ht="45">
      <c r="B723" s="1417"/>
      <c r="C723" s="401" t="s">
        <v>4493</v>
      </c>
      <c r="D723" s="1429"/>
      <c r="E723" s="320"/>
      <c r="F723" s="242"/>
      <c r="G723" s="322"/>
      <c r="H723" s="265"/>
    </row>
    <row r="724" spans="2:8" ht="45">
      <c r="B724" s="1417"/>
      <c r="C724" s="323" t="s">
        <v>648</v>
      </c>
      <c r="D724" s="1429"/>
      <c r="E724" s="320"/>
      <c r="F724" s="242"/>
      <c r="G724" s="322"/>
      <c r="H724" s="265"/>
    </row>
    <row r="725" spans="2:8" ht="67.5">
      <c r="B725" s="1417"/>
      <c r="C725" s="400" t="s">
        <v>3571</v>
      </c>
      <c r="D725" s="1429"/>
      <c r="E725" s="320"/>
      <c r="F725" s="242"/>
      <c r="G725" s="322"/>
      <c r="H725" s="265"/>
    </row>
    <row r="726" spans="2:8" ht="22.5">
      <c r="B726" s="1417"/>
      <c r="C726" s="324" t="s">
        <v>411</v>
      </c>
      <c r="D726" s="1429"/>
      <c r="E726" s="366"/>
      <c r="F726" s="343"/>
      <c r="G726" s="345"/>
      <c r="H726" s="287"/>
    </row>
    <row r="727" spans="2:8">
      <c r="B727" s="1433"/>
      <c r="C727" s="325" t="s">
        <v>3579</v>
      </c>
      <c r="D727" s="1420"/>
      <c r="E727" s="380" t="s">
        <v>108</v>
      </c>
      <c r="F727" s="359">
        <v>3720</v>
      </c>
      <c r="G727" s="208"/>
      <c r="H727" s="347">
        <f t="shared" ref="H727" si="72">F727*G727</f>
        <v>0</v>
      </c>
    </row>
    <row r="728" spans="2:8" ht="15.75" customHeight="1">
      <c r="B728" s="1430" t="s">
        <v>610</v>
      </c>
      <c r="C728" s="1431"/>
      <c r="D728" s="1431"/>
      <c r="E728" s="1431"/>
      <c r="F728" s="1431"/>
      <c r="G728" s="1431"/>
      <c r="H728" s="1432"/>
    </row>
    <row r="729" spans="2:8" ht="22.5">
      <c r="B729" s="1427" t="s">
        <v>2373</v>
      </c>
      <c r="C729" s="319" t="s">
        <v>3591</v>
      </c>
      <c r="D729" s="1438"/>
      <c r="E729" s="372"/>
      <c r="F729" s="405"/>
      <c r="G729" s="340"/>
      <c r="H729" s="282"/>
    </row>
    <row r="730" spans="2:8" ht="22.5">
      <c r="B730" s="1427"/>
      <c r="C730" s="323" t="s">
        <v>489</v>
      </c>
      <c r="D730" s="1438"/>
      <c r="E730" s="373"/>
      <c r="F730" s="341"/>
      <c r="G730" s="375"/>
      <c r="H730" s="265"/>
    </row>
    <row r="731" spans="2:8" ht="45">
      <c r="B731" s="1427"/>
      <c r="C731" s="323" t="s">
        <v>648</v>
      </c>
      <c r="D731" s="1438"/>
      <c r="E731" s="373"/>
      <c r="F731" s="341"/>
      <c r="G731" s="322"/>
      <c r="H731" s="265"/>
    </row>
    <row r="732" spans="2:8" ht="45">
      <c r="B732" s="1427"/>
      <c r="C732" s="401" t="s">
        <v>4493</v>
      </c>
      <c r="D732" s="1438"/>
      <c r="E732" s="373"/>
      <c r="F732" s="341"/>
      <c r="G732" s="322"/>
      <c r="H732" s="265"/>
    </row>
    <row r="733" spans="2:8" ht="67.5">
      <c r="B733" s="1427"/>
      <c r="C733" s="400" t="s">
        <v>3571</v>
      </c>
      <c r="D733" s="1438"/>
      <c r="E733" s="373"/>
      <c r="F733" s="341"/>
      <c r="G733" s="322"/>
      <c r="H733" s="265"/>
    </row>
    <row r="734" spans="2:8" ht="22.5">
      <c r="B734" s="1427"/>
      <c r="C734" s="324" t="s">
        <v>411</v>
      </c>
      <c r="D734" s="1438"/>
      <c r="E734" s="356"/>
      <c r="F734" s="344"/>
      <c r="G734" s="345"/>
      <c r="H734" s="287"/>
    </row>
    <row r="735" spans="2:8">
      <c r="B735" s="1427"/>
      <c r="C735" s="325" t="s">
        <v>3579</v>
      </c>
      <c r="D735" s="1434"/>
      <c r="E735" s="402" t="s">
        <v>108</v>
      </c>
      <c r="F735" s="403">
        <v>2010</v>
      </c>
      <c r="G735" s="208"/>
      <c r="H735" s="347">
        <f t="shared" ref="H735" si="73">F735*G735</f>
        <v>0</v>
      </c>
    </row>
    <row r="736" spans="2:8" ht="22.5">
      <c r="B736" s="1427" t="s">
        <v>2374</v>
      </c>
      <c r="C736" s="319" t="s">
        <v>3592</v>
      </c>
      <c r="D736" s="1438"/>
      <c r="E736" s="364"/>
      <c r="F736" s="365"/>
      <c r="G736" s="340"/>
      <c r="H736" s="282"/>
    </row>
    <row r="737" spans="2:8" ht="22.5">
      <c r="B737" s="1427"/>
      <c r="C737" s="323" t="s">
        <v>489</v>
      </c>
      <c r="D737" s="1438"/>
      <c r="E737" s="320"/>
      <c r="F737" s="321"/>
      <c r="G737" s="375"/>
      <c r="H737" s="265"/>
    </row>
    <row r="738" spans="2:8" ht="45">
      <c r="B738" s="1427"/>
      <c r="C738" s="323" t="s">
        <v>648</v>
      </c>
      <c r="D738" s="1438"/>
      <c r="E738" s="320"/>
      <c r="F738" s="321"/>
      <c r="G738" s="322"/>
      <c r="H738" s="265"/>
    </row>
    <row r="739" spans="2:8" ht="45">
      <c r="B739" s="1427"/>
      <c r="C739" s="401" t="s">
        <v>4493</v>
      </c>
      <c r="D739" s="1438"/>
      <c r="E739" s="320"/>
      <c r="F739" s="321"/>
      <c r="G739" s="322"/>
      <c r="H739" s="265"/>
    </row>
    <row r="740" spans="2:8" ht="67.5">
      <c r="B740" s="1427"/>
      <c r="C740" s="400" t="s">
        <v>3571</v>
      </c>
      <c r="D740" s="1438"/>
      <c r="E740" s="320"/>
      <c r="F740" s="321"/>
      <c r="G740" s="322"/>
      <c r="H740" s="265"/>
    </row>
    <row r="741" spans="2:8" ht="22.5">
      <c r="B741" s="1427"/>
      <c r="C741" s="324" t="s">
        <v>411</v>
      </c>
      <c r="D741" s="1438"/>
      <c r="E741" s="366"/>
      <c r="F741" s="367"/>
      <c r="G741" s="345"/>
      <c r="H741" s="287"/>
    </row>
    <row r="742" spans="2:8">
      <c r="B742" s="1427"/>
      <c r="C742" s="325" t="s">
        <v>3579</v>
      </c>
      <c r="D742" s="1434"/>
      <c r="E742" s="402" t="s">
        <v>108</v>
      </c>
      <c r="F742" s="403">
        <v>990</v>
      </c>
      <c r="G742" s="208"/>
      <c r="H742" s="347">
        <f t="shared" ref="H742" si="74">F742*G742</f>
        <v>0</v>
      </c>
    </row>
    <row r="743" spans="2:8" ht="22.5">
      <c r="B743" s="1427" t="s">
        <v>2375</v>
      </c>
      <c r="C743" s="319" t="s">
        <v>856</v>
      </c>
      <c r="D743" s="1438"/>
      <c r="E743" s="364"/>
      <c r="F743" s="365"/>
      <c r="G743" s="281"/>
      <c r="H743" s="282"/>
    </row>
    <row r="744" spans="2:8" ht="22.5">
      <c r="B744" s="1427"/>
      <c r="C744" s="323" t="s">
        <v>858</v>
      </c>
      <c r="D744" s="1438"/>
      <c r="E744" s="320"/>
      <c r="F744" s="321"/>
      <c r="G744" s="264"/>
      <c r="H744" s="265"/>
    </row>
    <row r="745" spans="2:8" ht="33.75">
      <c r="B745" s="1427"/>
      <c r="C745" s="323" t="s">
        <v>854</v>
      </c>
      <c r="D745" s="1438"/>
      <c r="E745" s="320"/>
      <c r="F745" s="321"/>
      <c r="G745" s="264"/>
      <c r="H745" s="265"/>
    </row>
    <row r="746" spans="2:8" ht="22.5">
      <c r="B746" s="1427"/>
      <c r="C746" s="323" t="s">
        <v>863</v>
      </c>
      <c r="D746" s="1438"/>
      <c r="E746" s="320"/>
      <c r="F746" s="321"/>
      <c r="G746" s="264"/>
      <c r="H746" s="265"/>
    </row>
    <row r="747" spans="2:8" ht="33.75">
      <c r="B747" s="1427"/>
      <c r="C747" s="323" t="s">
        <v>855</v>
      </c>
      <c r="D747" s="1438"/>
      <c r="E747" s="320"/>
      <c r="F747" s="321"/>
      <c r="G747" s="264"/>
      <c r="H747" s="265"/>
    </row>
    <row r="748" spans="2:8" ht="45">
      <c r="B748" s="1427"/>
      <c r="C748" s="401" t="s">
        <v>4493</v>
      </c>
      <c r="D748" s="1438"/>
      <c r="E748" s="320"/>
      <c r="F748" s="321"/>
      <c r="G748" s="264"/>
      <c r="H748" s="265"/>
    </row>
    <row r="749" spans="2:8" ht="67.5">
      <c r="B749" s="1427"/>
      <c r="C749" s="400" t="s">
        <v>3571</v>
      </c>
      <c r="D749" s="1438"/>
      <c r="E749" s="320"/>
      <c r="F749" s="321"/>
      <c r="G749" s="264"/>
      <c r="H749" s="265"/>
    </row>
    <row r="750" spans="2:8" ht="22.5">
      <c r="B750" s="1427"/>
      <c r="C750" s="324" t="s">
        <v>411</v>
      </c>
      <c r="D750" s="1438"/>
      <c r="E750" s="366"/>
      <c r="F750" s="367"/>
      <c r="G750" s="345"/>
      <c r="H750" s="287"/>
    </row>
    <row r="751" spans="2:8">
      <c r="B751" s="1427"/>
      <c r="C751" s="325" t="s">
        <v>3579</v>
      </c>
      <c r="D751" s="1434"/>
      <c r="E751" s="402" t="s">
        <v>108</v>
      </c>
      <c r="F751" s="403">
        <v>300</v>
      </c>
      <c r="G751" s="208"/>
      <c r="H751" s="347">
        <f t="shared" ref="H751" si="75">F751*G751</f>
        <v>0</v>
      </c>
    </row>
    <row r="752" spans="2:8" ht="33.75">
      <c r="B752" s="1427" t="s">
        <v>2376</v>
      </c>
      <c r="C752" s="319" t="s">
        <v>859</v>
      </c>
      <c r="D752" s="1438"/>
      <c r="E752" s="364"/>
      <c r="F752" s="365"/>
      <c r="G752" s="281"/>
      <c r="H752" s="282"/>
    </row>
    <row r="753" spans="2:8" ht="22.5">
      <c r="B753" s="1427"/>
      <c r="C753" s="323" t="s">
        <v>857</v>
      </c>
      <c r="D753" s="1438"/>
      <c r="E753" s="320"/>
      <c r="F753" s="321"/>
      <c r="G753" s="264"/>
      <c r="H753" s="265"/>
    </row>
    <row r="754" spans="2:8" ht="33.75">
      <c r="B754" s="1427"/>
      <c r="C754" s="323" t="s">
        <v>854</v>
      </c>
      <c r="D754" s="1438"/>
      <c r="E754" s="320"/>
      <c r="F754" s="321"/>
      <c r="G754" s="264"/>
      <c r="H754" s="265"/>
    </row>
    <row r="755" spans="2:8" ht="22.5">
      <c r="B755" s="1427"/>
      <c r="C755" s="323" t="s">
        <v>863</v>
      </c>
      <c r="D755" s="1438"/>
      <c r="E755" s="320"/>
      <c r="F755" s="321"/>
      <c r="G755" s="264"/>
      <c r="H755" s="265"/>
    </row>
    <row r="756" spans="2:8" ht="33.75">
      <c r="B756" s="1427"/>
      <c r="C756" s="323" t="s">
        <v>855</v>
      </c>
      <c r="D756" s="1438"/>
      <c r="E756" s="320"/>
      <c r="F756" s="321"/>
      <c r="G756" s="264"/>
      <c r="H756" s="265"/>
    </row>
    <row r="757" spans="2:8" ht="45">
      <c r="B757" s="1427"/>
      <c r="C757" s="401" t="s">
        <v>4493</v>
      </c>
      <c r="D757" s="1438"/>
      <c r="E757" s="320"/>
      <c r="F757" s="321"/>
      <c r="G757" s="264"/>
      <c r="H757" s="265"/>
    </row>
    <row r="758" spans="2:8" ht="67.5">
      <c r="B758" s="1427"/>
      <c r="C758" s="400" t="s">
        <v>3571</v>
      </c>
      <c r="D758" s="1438"/>
      <c r="E758" s="320"/>
      <c r="F758" s="321"/>
      <c r="G758" s="264"/>
      <c r="H758" s="265"/>
    </row>
    <row r="759" spans="2:8" ht="22.5">
      <c r="B759" s="1427"/>
      <c r="C759" s="324" t="s">
        <v>411</v>
      </c>
      <c r="D759" s="1438"/>
      <c r="E759" s="366"/>
      <c r="F759" s="367"/>
      <c r="G759" s="345"/>
      <c r="H759" s="287"/>
    </row>
    <row r="760" spans="2:8">
      <c r="B760" s="1427"/>
      <c r="C760" s="325" t="s">
        <v>3579</v>
      </c>
      <c r="D760" s="1434"/>
      <c r="E760" s="402" t="s">
        <v>108</v>
      </c>
      <c r="F760" s="403">
        <v>500</v>
      </c>
      <c r="G760" s="208"/>
      <c r="H760" s="347">
        <f t="shared" ref="H760" si="76">F760*G760</f>
        <v>0</v>
      </c>
    </row>
    <row r="761" spans="2:8" ht="22.5">
      <c r="B761" s="1427" t="s">
        <v>2377</v>
      </c>
      <c r="C761" s="319" t="s">
        <v>861</v>
      </c>
      <c r="D761" s="1438"/>
      <c r="E761" s="364"/>
      <c r="F761" s="365"/>
      <c r="G761" s="281"/>
      <c r="H761" s="282"/>
    </row>
    <row r="762" spans="2:8" ht="22.5">
      <c r="B762" s="1427"/>
      <c r="C762" s="323" t="s">
        <v>860</v>
      </c>
      <c r="D762" s="1438"/>
      <c r="E762" s="320"/>
      <c r="F762" s="321"/>
      <c r="G762" s="264"/>
      <c r="H762" s="265"/>
    </row>
    <row r="763" spans="2:8" ht="33.75">
      <c r="B763" s="1427"/>
      <c r="C763" s="323" t="s">
        <v>854</v>
      </c>
      <c r="D763" s="1438"/>
      <c r="E763" s="320"/>
      <c r="F763" s="321"/>
      <c r="G763" s="264"/>
      <c r="H763" s="265"/>
    </row>
    <row r="764" spans="2:8" ht="22.5">
      <c r="B764" s="1427"/>
      <c r="C764" s="323" t="s">
        <v>863</v>
      </c>
      <c r="D764" s="1438"/>
      <c r="E764" s="320"/>
      <c r="F764" s="321"/>
      <c r="G764" s="264"/>
      <c r="H764" s="265"/>
    </row>
    <row r="765" spans="2:8" ht="33.75">
      <c r="B765" s="1427"/>
      <c r="C765" s="323" t="s">
        <v>855</v>
      </c>
      <c r="D765" s="1438"/>
      <c r="E765" s="320"/>
      <c r="F765" s="321"/>
      <c r="G765" s="264"/>
      <c r="H765" s="265"/>
    </row>
    <row r="766" spans="2:8" ht="45">
      <c r="B766" s="1427"/>
      <c r="C766" s="401" t="s">
        <v>4493</v>
      </c>
      <c r="D766" s="1438"/>
      <c r="E766" s="320"/>
      <c r="F766" s="321"/>
      <c r="G766" s="264"/>
      <c r="H766" s="265"/>
    </row>
    <row r="767" spans="2:8" ht="67.5">
      <c r="B767" s="1427"/>
      <c r="C767" s="400" t="s">
        <v>3571</v>
      </c>
      <c r="D767" s="1438"/>
      <c r="E767" s="320"/>
      <c r="F767" s="321"/>
      <c r="G767" s="264"/>
      <c r="H767" s="265"/>
    </row>
    <row r="768" spans="2:8" ht="22.5">
      <c r="B768" s="1427"/>
      <c r="C768" s="324" t="s">
        <v>411</v>
      </c>
      <c r="D768" s="1438"/>
      <c r="E768" s="366"/>
      <c r="F768" s="367"/>
      <c r="G768" s="345"/>
      <c r="H768" s="287"/>
    </row>
    <row r="769" spans="2:8">
      <c r="B769" s="1427"/>
      <c r="C769" s="325" t="s">
        <v>3579</v>
      </c>
      <c r="D769" s="1434"/>
      <c r="E769" s="402" t="s">
        <v>108</v>
      </c>
      <c r="F769" s="403">
        <v>600</v>
      </c>
      <c r="G769" s="208"/>
      <c r="H769" s="347">
        <f t="shared" ref="H769" si="77">F769*G769</f>
        <v>0</v>
      </c>
    </row>
    <row r="770" spans="2:8" ht="33.75">
      <c r="B770" s="1427" t="s">
        <v>2378</v>
      </c>
      <c r="C770" s="319" t="s">
        <v>862</v>
      </c>
      <c r="D770" s="1438"/>
      <c r="E770" s="364"/>
      <c r="F770" s="365"/>
      <c r="G770" s="281"/>
      <c r="H770" s="282"/>
    </row>
    <row r="771" spans="2:8" ht="22.5">
      <c r="B771" s="1427"/>
      <c r="C771" s="323" t="s">
        <v>857</v>
      </c>
      <c r="D771" s="1438"/>
      <c r="E771" s="320"/>
      <c r="F771" s="321"/>
      <c r="G771" s="264"/>
      <c r="H771" s="265"/>
    </row>
    <row r="772" spans="2:8" ht="33.75">
      <c r="B772" s="1427"/>
      <c r="C772" s="323" t="s">
        <v>854</v>
      </c>
      <c r="D772" s="1438"/>
      <c r="E772" s="320"/>
      <c r="F772" s="321"/>
      <c r="G772" s="264"/>
      <c r="H772" s="265"/>
    </row>
    <row r="773" spans="2:8" ht="22.5">
      <c r="B773" s="1427"/>
      <c r="C773" s="323" t="s">
        <v>863</v>
      </c>
      <c r="D773" s="1438"/>
      <c r="E773" s="320"/>
      <c r="F773" s="321"/>
      <c r="G773" s="264"/>
      <c r="H773" s="265"/>
    </row>
    <row r="774" spans="2:8" ht="33.75">
      <c r="B774" s="1427"/>
      <c r="C774" s="323" t="s">
        <v>855</v>
      </c>
      <c r="D774" s="1438"/>
      <c r="E774" s="320"/>
      <c r="F774" s="321"/>
      <c r="G774" s="264"/>
      <c r="H774" s="265"/>
    </row>
    <row r="775" spans="2:8" ht="45">
      <c r="B775" s="1427"/>
      <c r="C775" s="401" t="s">
        <v>4493</v>
      </c>
      <c r="D775" s="1438"/>
      <c r="E775" s="320"/>
      <c r="F775" s="321"/>
      <c r="G775" s="264"/>
      <c r="H775" s="265"/>
    </row>
    <row r="776" spans="2:8" ht="67.5">
      <c r="B776" s="1427"/>
      <c r="C776" s="400" t="s">
        <v>3571</v>
      </c>
      <c r="D776" s="1438"/>
      <c r="E776" s="320"/>
      <c r="F776" s="321"/>
      <c r="G776" s="264"/>
      <c r="H776" s="265"/>
    </row>
    <row r="777" spans="2:8" ht="22.5">
      <c r="B777" s="1427"/>
      <c r="C777" s="324" t="s">
        <v>411</v>
      </c>
      <c r="D777" s="1438"/>
      <c r="E777" s="366"/>
      <c r="F777" s="367"/>
      <c r="G777" s="345"/>
      <c r="H777" s="287"/>
    </row>
    <row r="778" spans="2:8">
      <c r="B778" s="1427"/>
      <c r="C778" s="325" t="s">
        <v>3579</v>
      </c>
      <c r="D778" s="1434"/>
      <c r="E778" s="402" t="s">
        <v>108</v>
      </c>
      <c r="F778" s="403">
        <v>1000</v>
      </c>
      <c r="G778" s="208"/>
      <c r="H778" s="347">
        <f t="shared" ref="H778" si="78">F778*G778</f>
        <v>0</v>
      </c>
    </row>
    <row r="779" spans="2:8" ht="33.75">
      <c r="B779" s="1427" t="s">
        <v>2379</v>
      </c>
      <c r="C779" s="319" t="s">
        <v>864</v>
      </c>
      <c r="D779" s="1438"/>
      <c r="E779" s="364"/>
      <c r="F779" s="365"/>
      <c r="G779" s="281"/>
      <c r="H779" s="282"/>
    </row>
    <row r="780" spans="2:8" ht="22.5">
      <c r="B780" s="1427"/>
      <c r="C780" s="323" t="s">
        <v>865</v>
      </c>
      <c r="D780" s="1438"/>
      <c r="E780" s="320"/>
      <c r="F780" s="321"/>
      <c r="G780" s="264"/>
      <c r="H780" s="265"/>
    </row>
    <row r="781" spans="2:8" ht="33.75">
      <c r="B781" s="1427"/>
      <c r="C781" s="323" t="s">
        <v>854</v>
      </c>
      <c r="D781" s="1438"/>
      <c r="E781" s="320"/>
      <c r="F781" s="321"/>
      <c r="G781" s="264"/>
      <c r="H781" s="265"/>
    </row>
    <row r="782" spans="2:8" ht="22.5">
      <c r="B782" s="1427"/>
      <c r="C782" s="323" t="s">
        <v>863</v>
      </c>
      <c r="D782" s="1438"/>
      <c r="E782" s="320"/>
      <c r="F782" s="321"/>
      <c r="G782" s="264"/>
      <c r="H782" s="265"/>
    </row>
    <row r="783" spans="2:8" ht="33.75">
      <c r="B783" s="1427"/>
      <c r="C783" s="323" t="s">
        <v>855</v>
      </c>
      <c r="D783" s="1438"/>
      <c r="E783" s="320"/>
      <c r="F783" s="321"/>
      <c r="G783" s="264"/>
      <c r="H783" s="265"/>
    </row>
    <row r="784" spans="2:8" ht="45">
      <c r="B784" s="1427"/>
      <c r="C784" s="401" t="s">
        <v>4493</v>
      </c>
      <c r="D784" s="1438"/>
      <c r="E784" s="320"/>
      <c r="F784" s="321"/>
      <c r="G784" s="264"/>
      <c r="H784" s="265"/>
    </row>
    <row r="785" spans="2:8" ht="67.5">
      <c r="B785" s="1427"/>
      <c r="C785" s="400" t="s">
        <v>3571</v>
      </c>
      <c r="D785" s="1438"/>
      <c r="E785" s="320"/>
      <c r="F785" s="321"/>
      <c r="G785" s="264"/>
      <c r="H785" s="265"/>
    </row>
    <row r="786" spans="2:8" ht="22.5">
      <c r="B786" s="1427"/>
      <c r="C786" s="324" t="s">
        <v>411</v>
      </c>
      <c r="D786" s="1438"/>
      <c r="E786" s="366"/>
      <c r="F786" s="367"/>
      <c r="G786" s="345"/>
      <c r="H786" s="287"/>
    </row>
    <row r="787" spans="2:8">
      <c r="B787" s="1427"/>
      <c r="C787" s="325" t="s">
        <v>3579</v>
      </c>
      <c r="D787" s="1434"/>
      <c r="E787" s="402" t="s">
        <v>108</v>
      </c>
      <c r="F787" s="403">
        <v>400</v>
      </c>
      <c r="G787" s="208"/>
      <c r="H787" s="347">
        <f t="shared" ref="H787" si="79">F787*G787</f>
        <v>0</v>
      </c>
    </row>
    <row r="788" spans="2:8" ht="22.5">
      <c r="B788" s="1427" t="s">
        <v>2380</v>
      </c>
      <c r="C788" s="319" t="s">
        <v>3593</v>
      </c>
      <c r="D788" s="1438"/>
      <c r="E788" s="364"/>
      <c r="F788" s="365"/>
      <c r="G788" s="340"/>
      <c r="H788" s="282"/>
    </row>
    <row r="789" spans="2:8" ht="33.75">
      <c r="B789" s="1427"/>
      <c r="C789" s="323" t="s">
        <v>963</v>
      </c>
      <c r="D789" s="1438"/>
      <c r="E789" s="320"/>
      <c r="F789" s="321"/>
      <c r="G789" s="375"/>
      <c r="H789" s="265"/>
    </row>
    <row r="790" spans="2:8" ht="45">
      <c r="B790" s="1427"/>
      <c r="C790" s="401" t="s">
        <v>4493</v>
      </c>
      <c r="D790" s="1438"/>
      <c r="E790" s="320"/>
      <c r="F790" s="321"/>
      <c r="G790" s="322"/>
      <c r="H790" s="265"/>
    </row>
    <row r="791" spans="2:8" ht="67.5">
      <c r="B791" s="1427"/>
      <c r="C791" s="400" t="s">
        <v>3571</v>
      </c>
      <c r="D791" s="1438"/>
      <c r="E791" s="320"/>
      <c r="F791" s="321"/>
      <c r="G791" s="322"/>
      <c r="H791" s="265"/>
    </row>
    <row r="792" spans="2:8" ht="22.5">
      <c r="B792" s="1427"/>
      <c r="C792" s="324" t="s">
        <v>411</v>
      </c>
      <c r="D792" s="1438"/>
      <c r="E792" s="366"/>
      <c r="F792" s="367"/>
      <c r="G792" s="345"/>
      <c r="H792" s="287"/>
    </row>
    <row r="793" spans="2:8">
      <c r="B793" s="1427"/>
      <c r="C793" s="325" t="s">
        <v>3579</v>
      </c>
      <c r="D793" s="1434"/>
      <c r="E793" s="380" t="s">
        <v>108</v>
      </c>
      <c r="F793" s="359">
        <v>240</v>
      </c>
      <c r="G793" s="208"/>
      <c r="H793" s="347">
        <f t="shared" ref="H793" si="80">F793*G793</f>
        <v>0</v>
      </c>
    </row>
    <row r="794" spans="2:8">
      <c r="B794" s="241"/>
      <c r="C794" s="406"/>
      <c r="D794" s="1115"/>
      <c r="E794" s="343"/>
      <c r="F794" s="357"/>
      <c r="G794" s="407"/>
      <c r="H794" s="390"/>
    </row>
    <row r="795" spans="2:8">
      <c r="B795" s="278" t="s">
        <v>76</v>
      </c>
      <c r="C795" s="1451" t="s">
        <v>124</v>
      </c>
      <c r="D795" s="1452"/>
      <c r="E795" s="1452"/>
      <c r="F795" s="1452"/>
      <c r="G795" s="1453"/>
      <c r="H795" s="335">
        <f>SUM(H542:H793)</f>
        <v>0</v>
      </c>
    </row>
    <row r="796" spans="2:8">
      <c r="B796" s="241"/>
      <c r="C796" s="336"/>
      <c r="D796" s="1109"/>
      <c r="E796" s="242"/>
      <c r="F796" s="243"/>
      <c r="G796" s="244"/>
      <c r="H796" s="390"/>
    </row>
    <row r="797" spans="2:8">
      <c r="B797" s="278" t="s">
        <v>2281</v>
      </c>
      <c r="C797" s="1442" t="s">
        <v>125</v>
      </c>
      <c r="D797" s="1443"/>
      <c r="E797" s="1443"/>
      <c r="F797" s="1443"/>
      <c r="G797" s="1443"/>
      <c r="H797" s="1444"/>
    </row>
    <row r="798" spans="2:8">
      <c r="B798" s="1439"/>
      <c r="C798" s="1440"/>
      <c r="D798" s="1440"/>
      <c r="E798" s="1440"/>
      <c r="F798" s="1440"/>
      <c r="G798" s="1440"/>
      <c r="H798" s="1441"/>
    </row>
    <row r="799" spans="2:8" ht="22.5">
      <c r="B799" s="1416" t="s">
        <v>2381</v>
      </c>
      <c r="C799" s="382" t="s">
        <v>3594</v>
      </c>
      <c r="D799" s="1418"/>
      <c r="E799" s="338"/>
      <c r="F799" s="339"/>
      <c r="G799" s="384"/>
      <c r="H799" s="385"/>
    </row>
    <row r="800" spans="2:8" ht="33.75">
      <c r="B800" s="1417"/>
      <c r="C800" s="400" t="s">
        <v>474</v>
      </c>
      <c r="D800" s="1419"/>
      <c r="E800" s="242"/>
      <c r="F800" s="243"/>
      <c r="G800" s="386"/>
      <c r="H800" s="387"/>
    </row>
    <row r="801" spans="2:8" ht="33.75">
      <c r="B801" s="1417"/>
      <c r="C801" s="354" t="s">
        <v>473</v>
      </c>
      <c r="D801" s="1419"/>
      <c r="E801" s="242"/>
      <c r="F801" s="243"/>
      <c r="G801" s="386"/>
      <c r="H801" s="387"/>
    </row>
    <row r="802" spans="2:8" ht="33.75">
      <c r="B802" s="1417"/>
      <c r="C802" s="354" t="s">
        <v>475</v>
      </c>
      <c r="D802" s="1419"/>
      <c r="E802" s="242"/>
      <c r="F802" s="243"/>
      <c r="G802" s="386"/>
      <c r="H802" s="387"/>
    </row>
    <row r="803" spans="2:8" ht="22.5">
      <c r="B803" s="1417"/>
      <c r="C803" s="354" t="s">
        <v>477</v>
      </c>
      <c r="D803" s="1419"/>
      <c r="E803" s="242"/>
      <c r="F803" s="243"/>
      <c r="G803" s="386"/>
      <c r="H803" s="387"/>
    </row>
    <row r="804" spans="2:8" ht="33.75">
      <c r="B804" s="1417"/>
      <c r="C804" s="354" t="s">
        <v>600</v>
      </c>
      <c r="D804" s="1419"/>
      <c r="E804" s="242"/>
      <c r="F804" s="243"/>
      <c r="G804" s="386"/>
      <c r="H804" s="387"/>
    </row>
    <row r="805" spans="2:8" ht="22.5">
      <c r="B805" s="1417"/>
      <c r="C805" s="354" t="s">
        <v>3595</v>
      </c>
      <c r="D805" s="1419"/>
      <c r="E805" s="242"/>
      <c r="F805" s="243"/>
      <c r="G805" s="386"/>
      <c r="H805" s="387"/>
    </row>
    <row r="806" spans="2:8" ht="22.5">
      <c r="B806" s="1417"/>
      <c r="C806" s="383" t="s">
        <v>3596</v>
      </c>
      <c r="D806" s="1419"/>
      <c r="E806" s="343"/>
      <c r="F806" s="357"/>
      <c r="G806" s="388"/>
      <c r="H806" s="389"/>
    </row>
    <row r="807" spans="2:8">
      <c r="B807" s="1417"/>
      <c r="C807" s="325" t="s">
        <v>476</v>
      </c>
      <c r="D807" s="1419"/>
      <c r="E807" s="358" t="s">
        <v>1</v>
      </c>
      <c r="F807" s="359">
        <v>22</v>
      </c>
      <c r="G807" s="208"/>
      <c r="H807" s="347">
        <f t="shared" ref="H807:H812" si="81">F807*G807</f>
        <v>0</v>
      </c>
    </row>
    <row r="808" spans="2:8">
      <c r="B808" s="1417"/>
      <c r="C808" s="325" t="s">
        <v>478</v>
      </c>
      <c r="D808" s="1419"/>
      <c r="E808" s="363" t="s">
        <v>1</v>
      </c>
      <c r="F808" s="327">
        <v>23</v>
      </c>
      <c r="G808" s="208"/>
      <c r="H808" s="347">
        <f t="shared" si="81"/>
        <v>0</v>
      </c>
    </row>
    <row r="809" spans="2:8">
      <c r="B809" s="1417"/>
      <c r="C809" s="325" t="s">
        <v>479</v>
      </c>
      <c r="D809" s="1419"/>
      <c r="E809" s="363" t="s">
        <v>1</v>
      </c>
      <c r="F809" s="327">
        <v>11</v>
      </c>
      <c r="G809" s="208"/>
      <c r="H809" s="347">
        <f t="shared" si="81"/>
        <v>0</v>
      </c>
    </row>
    <row r="810" spans="2:8">
      <c r="B810" s="1417"/>
      <c r="C810" s="325" t="s">
        <v>481</v>
      </c>
      <c r="D810" s="1419"/>
      <c r="E810" s="363" t="s">
        <v>1</v>
      </c>
      <c r="F810" s="327">
        <v>18</v>
      </c>
      <c r="G810" s="208"/>
      <c r="H810" s="347">
        <f t="shared" si="81"/>
        <v>0</v>
      </c>
    </row>
    <row r="811" spans="2:8">
      <c r="B811" s="1417"/>
      <c r="C811" s="325" t="s">
        <v>480</v>
      </c>
      <c r="D811" s="1419"/>
      <c r="E811" s="363" t="s">
        <v>1</v>
      </c>
      <c r="F811" s="327">
        <v>34</v>
      </c>
      <c r="G811" s="208"/>
      <c r="H811" s="347">
        <f t="shared" si="81"/>
        <v>0</v>
      </c>
    </row>
    <row r="812" spans="2:8">
      <c r="B812" s="1433"/>
      <c r="C812" s="325" t="s">
        <v>659</v>
      </c>
      <c r="D812" s="1419"/>
      <c r="E812" s="408" t="s">
        <v>15</v>
      </c>
      <c r="F812" s="381">
        <v>280</v>
      </c>
      <c r="G812" s="208"/>
      <c r="H812" s="347">
        <f t="shared" si="81"/>
        <v>0</v>
      </c>
    </row>
    <row r="813" spans="2:8" ht="33.75">
      <c r="B813" s="1463" t="s">
        <v>2382</v>
      </c>
      <c r="C813" s="382" t="s">
        <v>3597</v>
      </c>
      <c r="D813" s="1418"/>
      <c r="E813" s="338"/>
      <c r="F813" s="339"/>
      <c r="G813" s="384"/>
      <c r="H813" s="385"/>
    </row>
    <row r="814" spans="2:8" ht="33.75">
      <c r="B814" s="1464"/>
      <c r="C814" s="400" t="s">
        <v>596</v>
      </c>
      <c r="D814" s="1419"/>
      <c r="E814" s="242"/>
      <c r="F814" s="243"/>
      <c r="G814" s="386"/>
      <c r="H814" s="387"/>
    </row>
    <row r="815" spans="2:8" ht="33.75">
      <c r="B815" s="1464"/>
      <c r="C815" s="354" t="s">
        <v>473</v>
      </c>
      <c r="D815" s="1419"/>
      <c r="E815" s="242"/>
      <c r="F815" s="243"/>
      <c r="G815" s="322"/>
      <c r="H815" s="265"/>
    </row>
    <row r="816" spans="2:8" ht="33.75">
      <c r="B816" s="1464"/>
      <c r="C816" s="354" t="s">
        <v>475</v>
      </c>
      <c r="D816" s="1419"/>
      <c r="E816" s="242"/>
      <c r="F816" s="243"/>
      <c r="G816" s="322"/>
      <c r="H816" s="265"/>
    </row>
    <row r="817" spans="2:8" ht="22.5">
      <c r="B817" s="1464"/>
      <c r="C817" s="354" t="s">
        <v>477</v>
      </c>
      <c r="D817" s="1419"/>
      <c r="E817" s="242"/>
      <c r="F817" s="243"/>
      <c r="G817" s="322"/>
      <c r="H817" s="265"/>
    </row>
    <row r="818" spans="2:8" ht="45">
      <c r="B818" s="1464"/>
      <c r="C818" s="354" t="s">
        <v>688</v>
      </c>
      <c r="D818" s="1419"/>
      <c r="E818" s="242"/>
      <c r="F818" s="243"/>
      <c r="G818" s="322"/>
      <c r="H818" s="265"/>
    </row>
    <row r="819" spans="2:8" ht="45">
      <c r="B819" s="1464"/>
      <c r="C819" s="400" t="s">
        <v>689</v>
      </c>
      <c r="D819" s="1419"/>
      <c r="E819" s="242"/>
      <c r="F819" s="243"/>
      <c r="G819" s="322"/>
      <c r="H819" s="265"/>
    </row>
    <row r="820" spans="2:8" ht="22.5">
      <c r="B820" s="1464"/>
      <c r="C820" s="324" t="s">
        <v>3596</v>
      </c>
      <c r="D820" s="1419"/>
      <c r="E820" s="343"/>
      <c r="F820" s="357"/>
      <c r="G820" s="345"/>
      <c r="H820" s="287"/>
    </row>
    <row r="821" spans="2:8">
      <c r="B821" s="1464"/>
      <c r="C821" s="325" t="s">
        <v>476</v>
      </c>
      <c r="D821" s="1419"/>
      <c r="E821" s="363" t="s">
        <v>1</v>
      </c>
      <c r="F821" s="327">
        <v>22</v>
      </c>
      <c r="G821" s="208"/>
      <c r="H821" s="347">
        <f t="shared" ref="H821:H826" si="82">F821*G821</f>
        <v>0</v>
      </c>
    </row>
    <row r="822" spans="2:8">
      <c r="B822" s="1464"/>
      <c r="C822" s="325" t="s">
        <v>478</v>
      </c>
      <c r="D822" s="1419"/>
      <c r="E822" s="363" t="s">
        <v>1</v>
      </c>
      <c r="F822" s="327">
        <v>23</v>
      </c>
      <c r="G822" s="208"/>
      <c r="H822" s="347">
        <f t="shared" si="82"/>
        <v>0</v>
      </c>
    </row>
    <row r="823" spans="2:8">
      <c r="B823" s="1464"/>
      <c r="C823" s="325" t="s">
        <v>479</v>
      </c>
      <c r="D823" s="1419"/>
      <c r="E823" s="363" t="s">
        <v>1</v>
      </c>
      <c r="F823" s="327">
        <v>11</v>
      </c>
      <c r="G823" s="208"/>
      <c r="H823" s="347">
        <f t="shared" si="82"/>
        <v>0</v>
      </c>
    </row>
    <row r="824" spans="2:8">
      <c r="B824" s="1464"/>
      <c r="C824" s="325" t="s">
        <v>481</v>
      </c>
      <c r="D824" s="1419"/>
      <c r="E824" s="363" t="s">
        <v>1</v>
      </c>
      <c r="F824" s="327">
        <v>18</v>
      </c>
      <c r="G824" s="208"/>
      <c r="H824" s="347">
        <f t="shared" si="82"/>
        <v>0</v>
      </c>
    </row>
    <row r="825" spans="2:8">
      <c r="B825" s="1464"/>
      <c r="C825" s="325" t="s">
        <v>480</v>
      </c>
      <c r="D825" s="1419"/>
      <c r="E825" s="363" t="s">
        <v>1</v>
      </c>
      <c r="F825" s="327">
        <v>34</v>
      </c>
      <c r="G825" s="208"/>
      <c r="H825" s="347">
        <f t="shared" si="82"/>
        <v>0</v>
      </c>
    </row>
    <row r="826" spans="2:8">
      <c r="B826" s="1465"/>
      <c r="C826" s="325" t="s">
        <v>659</v>
      </c>
      <c r="D826" s="1420"/>
      <c r="E826" s="408" t="s">
        <v>15</v>
      </c>
      <c r="F826" s="381">
        <v>280</v>
      </c>
      <c r="G826" s="208"/>
      <c r="H826" s="347">
        <f t="shared" si="82"/>
        <v>0</v>
      </c>
    </row>
    <row r="827" spans="2:8" ht="22.5">
      <c r="B827" s="1463" t="s">
        <v>2383</v>
      </c>
      <c r="C827" s="319" t="s">
        <v>3598</v>
      </c>
      <c r="D827" s="1428"/>
      <c r="E827" s="372"/>
      <c r="F827" s="339"/>
      <c r="G827" s="340"/>
      <c r="H827" s="282"/>
    </row>
    <row r="828" spans="2:8" ht="33.75">
      <c r="B828" s="1464"/>
      <c r="C828" s="355" t="s">
        <v>596</v>
      </c>
      <c r="D828" s="1429"/>
      <c r="E828" s="373"/>
      <c r="F828" s="243"/>
      <c r="G828" s="322"/>
      <c r="H828" s="265"/>
    </row>
    <row r="829" spans="2:8" ht="45">
      <c r="B829" s="1464"/>
      <c r="C829" s="323" t="s">
        <v>831</v>
      </c>
      <c r="D829" s="1429"/>
      <c r="E829" s="373"/>
      <c r="F829" s="243"/>
      <c r="G829" s="322"/>
      <c r="H829" s="265"/>
    </row>
    <row r="830" spans="2:8" ht="22.5">
      <c r="B830" s="1464"/>
      <c r="C830" s="323" t="s">
        <v>833</v>
      </c>
      <c r="D830" s="1429"/>
      <c r="E830" s="373"/>
      <c r="F830" s="243"/>
      <c r="G830" s="322"/>
      <c r="H830" s="265"/>
    </row>
    <row r="831" spans="2:8" ht="22.5">
      <c r="B831" s="1464"/>
      <c r="C831" s="323" t="s">
        <v>477</v>
      </c>
      <c r="D831" s="1429"/>
      <c r="E831" s="373"/>
      <c r="F831" s="243"/>
      <c r="G831" s="322"/>
      <c r="H831" s="265"/>
    </row>
    <row r="832" spans="2:8" ht="33.75">
      <c r="B832" s="1464"/>
      <c r="C832" s="323" t="s">
        <v>599</v>
      </c>
      <c r="D832" s="1429"/>
      <c r="E832" s="373"/>
      <c r="F832" s="243"/>
      <c r="G832" s="322"/>
      <c r="H832" s="265"/>
    </row>
    <row r="833" spans="2:8" ht="22.5">
      <c r="B833" s="1464"/>
      <c r="C833" s="323" t="s">
        <v>660</v>
      </c>
      <c r="D833" s="1429"/>
      <c r="E833" s="373"/>
      <c r="F833" s="243"/>
      <c r="G833" s="322"/>
      <c r="H833" s="265"/>
    </row>
    <row r="834" spans="2:8" ht="22.5">
      <c r="B834" s="1464"/>
      <c r="C834" s="324" t="s">
        <v>3596</v>
      </c>
      <c r="D834" s="1429"/>
      <c r="E834" s="356"/>
      <c r="F834" s="357"/>
      <c r="G834" s="345"/>
      <c r="H834" s="287"/>
    </row>
    <row r="835" spans="2:8">
      <c r="B835" s="1464"/>
      <c r="C835" s="325" t="s">
        <v>832</v>
      </c>
      <c r="D835" s="1419"/>
      <c r="E835" s="380" t="s">
        <v>1</v>
      </c>
      <c r="F835" s="359">
        <v>20</v>
      </c>
      <c r="G835" s="208"/>
      <c r="H835" s="347">
        <f t="shared" ref="H835:H836" si="83">F835*G835</f>
        <v>0</v>
      </c>
    </row>
    <row r="836" spans="2:8">
      <c r="B836" s="1465"/>
      <c r="C836" s="325" t="s">
        <v>659</v>
      </c>
      <c r="D836" s="1420"/>
      <c r="E836" s="326" t="s">
        <v>15</v>
      </c>
      <c r="F836" s="327">
        <v>50</v>
      </c>
      <c r="G836" s="208"/>
      <c r="H836" s="347">
        <f t="shared" si="83"/>
        <v>0</v>
      </c>
    </row>
    <row r="837" spans="2:8" ht="22.5">
      <c r="B837" s="1463" t="s">
        <v>2384</v>
      </c>
      <c r="C837" s="319" t="s">
        <v>3599</v>
      </c>
      <c r="D837" s="1418"/>
      <c r="E837" s="372"/>
      <c r="F837" s="339"/>
      <c r="G837" s="281"/>
      <c r="H837" s="282"/>
    </row>
    <row r="838" spans="2:8" ht="33.75">
      <c r="B838" s="1464"/>
      <c r="C838" s="323" t="s">
        <v>889</v>
      </c>
      <c r="D838" s="1419"/>
      <c r="E838" s="373"/>
      <c r="F838" s="243"/>
      <c r="G838" s="264"/>
      <c r="H838" s="265"/>
    </row>
    <row r="839" spans="2:8">
      <c r="B839" s="1464"/>
      <c r="C839" s="323" t="s">
        <v>2278</v>
      </c>
      <c r="D839" s="1419"/>
      <c r="E839" s="373"/>
      <c r="F839" s="243"/>
      <c r="G839" s="264"/>
      <c r="H839" s="265"/>
    </row>
    <row r="840" spans="2:8" ht="22.5">
      <c r="B840" s="1464"/>
      <c r="C840" s="323" t="s">
        <v>477</v>
      </c>
      <c r="D840" s="1419"/>
      <c r="E840" s="373"/>
      <c r="F840" s="243"/>
      <c r="G840" s="322"/>
      <c r="H840" s="265"/>
    </row>
    <row r="841" spans="2:8" ht="33.75">
      <c r="B841" s="1464"/>
      <c r="C841" s="323" t="s">
        <v>890</v>
      </c>
      <c r="D841" s="1419"/>
      <c r="E841" s="373"/>
      <c r="F841" s="243"/>
      <c r="G841" s="322"/>
      <c r="H841" s="265"/>
    </row>
    <row r="842" spans="2:8" ht="45">
      <c r="B842" s="1464"/>
      <c r="C842" s="355" t="s">
        <v>689</v>
      </c>
      <c r="D842" s="1419"/>
      <c r="E842" s="373"/>
      <c r="F842" s="243"/>
      <c r="G842" s="322"/>
      <c r="H842" s="265"/>
    </row>
    <row r="843" spans="2:8" ht="22.5">
      <c r="B843" s="1464"/>
      <c r="C843" s="324" t="s">
        <v>3596</v>
      </c>
      <c r="D843" s="1419"/>
      <c r="E843" s="356"/>
      <c r="F843" s="357"/>
      <c r="G843" s="345"/>
      <c r="H843" s="287"/>
    </row>
    <row r="844" spans="2:8">
      <c r="B844" s="1464"/>
      <c r="C844" s="325" t="s">
        <v>661</v>
      </c>
      <c r="D844" s="1419"/>
      <c r="E844" s="326" t="s">
        <v>1</v>
      </c>
      <c r="F844" s="327">
        <v>12</v>
      </c>
      <c r="G844" s="208"/>
      <c r="H844" s="347">
        <f t="shared" ref="H844:H845" si="84">F844*G844</f>
        <v>0</v>
      </c>
    </row>
    <row r="845" spans="2:8">
      <c r="B845" s="1465"/>
      <c r="C845" s="325" t="s">
        <v>659</v>
      </c>
      <c r="D845" s="1420"/>
      <c r="E845" s="369" t="s">
        <v>15</v>
      </c>
      <c r="F845" s="381">
        <v>35</v>
      </c>
      <c r="G845" s="208"/>
      <c r="H845" s="347">
        <f t="shared" si="84"/>
        <v>0</v>
      </c>
    </row>
    <row r="846" spans="2:8" ht="22.5">
      <c r="B846" s="1463" t="s">
        <v>2385</v>
      </c>
      <c r="C846" s="319" t="s">
        <v>3600</v>
      </c>
      <c r="D846" s="1428"/>
      <c r="E846" s="372"/>
      <c r="F846" s="339"/>
      <c r="G846" s="281"/>
      <c r="H846" s="282"/>
    </row>
    <row r="847" spans="2:8" ht="33.75">
      <c r="B847" s="1464"/>
      <c r="C847" s="323" t="s">
        <v>597</v>
      </c>
      <c r="D847" s="1429"/>
      <c r="E847" s="373"/>
      <c r="F847" s="243"/>
      <c r="G847" s="264"/>
      <c r="H847" s="265"/>
    </row>
    <row r="848" spans="2:8" ht="45">
      <c r="B848" s="1464"/>
      <c r="C848" s="355" t="s">
        <v>482</v>
      </c>
      <c r="D848" s="1429"/>
      <c r="E848" s="373"/>
      <c r="F848" s="243"/>
      <c r="G848" s="264"/>
      <c r="H848" s="265"/>
    </row>
    <row r="849" spans="2:8" ht="33.75">
      <c r="B849" s="1464"/>
      <c r="C849" s="323" t="s">
        <v>598</v>
      </c>
      <c r="D849" s="1429"/>
      <c r="E849" s="373"/>
      <c r="F849" s="243"/>
      <c r="G849" s="264"/>
      <c r="H849" s="265"/>
    </row>
    <row r="850" spans="2:8" ht="22.5">
      <c r="B850" s="1464"/>
      <c r="C850" s="323" t="s">
        <v>483</v>
      </c>
      <c r="D850" s="1429"/>
      <c r="E850" s="373"/>
      <c r="F850" s="243"/>
      <c r="G850" s="264"/>
      <c r="H850" s="265"/>
    </row>
    <row r="851" spans="2:8" ht="33.75">
      <c r="B851" s="1464"/>
      <c r="C851" s="323" t="s">
        <v>600</v>
      </c>
      <c r="D851" s="1429"/>
      <c r="E851" s="373"/>
      <c r="F851" s="243"/>
      <c r="G851" s="264"/>
      <c r="H851" s="265"/>
    </row>
    <row r="852" spans="2:8">
      <c r="B852" s="1464"/>
      <c r="C852" s="324" t="s">
        <v>3601</v>
      </c>
      <c r="D852" s="1429"/>
      <c r="E852" s="356"/>
      <c r="F852" s="357"/>
      <c r="G852" s="286"/>
      <c r="H852" s="287"/>
    </row>
    <row r="853" spans="2:8">
      <c r="B853" s="1465"/>
      <c r="C853" s="325" t="s">
        <v>484</v>
      </c>
      <c r="D853" s="1420"/>
      <c r="E853" s="402" t="s">
        <v>1</v>
      </c>
      <c r="F853" s="403">
        <v>4</v>
      </c>
      <c r="G853" s="208"/>
      <c r="H853" s="347">
        <f t="shared" ref="H853" si="85">F853*G853</f>
        <v>0</v>
      </c>
    </row>
    <row r="854" spans="2:8" ht="33.75">
      <c r="B854" s="1463" t="s">
        <v>2386</v>
      </c>
      <c r="C854" s="319" t="s">
        <v>3602</v>
      </c>
      <c r="D854" s="1428"/>
      <c r="E854" s="372"/>
      <c r="F854" s="339"/>
      <c r="G854" s="281"/>
      <c r="H854" s="282"/>
    </row>
    <row r="855" spans="2:8" ht="33.75">
      <c r="B855" s="1464"/>
      <c r="C855" s="323" t="s">
        <v>485</v>
      </c>
      <c r="D855" s="1429"/>
      <c r="E855" s="373"/>
      <c r="F855" s="243"/>
      <c r="G855" s="264"/>
      <c r="H855" s="265"/>
    </row>
    <row r="856" spans="2:8" ht="45">
      <c r="B856" s="1464"/>
      <c r="C856" s="323" t="s">
        <v>884</v>
      </c>
      <c r="D856" s="1429"/>
      <c r="E856" s="373"/>
      <c r="F856" s="243"/>
      <c r="G856" s="264"/>
      <c r="H856" s="265"/>
    </row>
    <row r="857" spans="2:8" ht="33.75">
      <c r="B857" s="1464"/>
      <c r="C857" s="323" t="s">
        <v>601</v>
      </c>
      <c r="D857" s="1429"/>
      <c r="E857" s="373"/>
      <c r="F857" s="243"/>
      <c r="G857" s="264"/>
      <c r="H857" s="265"/>
    </row>
    <row r="858" spans="2:8" ht="33.75">
      <c r="B858" s="1464"/>
      <c r="C858" s="323" t="s">
        <v>625</v>
      </c>
      <c r="D858" s="1429"/>
      <c r="E858" s="373"/>
      <c r="F858" s="243"/>
      <c r="G858" s="264"/>
      <c r="H858" s="265"/>
    </row>
    <row r="859" spans="2:8" ht="22.5">
      <c r="B859" s="1464"/>
      <c r="C859" s="323" t="s">
        <v>483</v>
      </c>
      <c r="D859" s="1429"/>
      <c r="E859" s="373"/>
      <c r="F859" s="243"/>
      <c r="G859" s="264"/>
      <c r="H859" s="265"/>
    </row>
    <row r="860" spans="2:8">
      <c r="B860" s="1464"/>
      <c r="C860" s="324" t="s">
        <v>3601</v>
      </c>
      <c r="D860" s="1429"/>
      <c r="E860" s="356"/>
      <c r="F860" s="357"/>
      <c r="G860" s="286"/>
      <c r="H860" s="287"/>
    </row>
    <row r="861" spans="2:8">
      <c r="B861" s="1465"/>
      <c r="C861" s="325" t="s">
        <v>626</v>
      </c>
      <c r="D861" s="1420"/>
      <c r="E861" s="402" t="s">
        <v>1</v>
      </c>
      <c r="F861" s="403">
        <v>32</v>
      </c>
      <c r="G861" s="208"/>
      <c r="H861" s="347">
        <f t="shared" ref="H861" si="86">F861*G861</f>
        <v>0</v>
      </c>
    </row>
    <row r="862" spans="2:8" ht="22.5">
      <c r="B862" s="1463" t="s">
        <v>2387</v>
      </c>
      <c r="C862" s="319" t="s">
        <v>3603</v>
      </c>
      <c r="D862" s="1428"/>
      <c r="E862" s="372"/>
      <c r="F862" s="339"/>
      <c r="G862" s="281"/>
      <c r="H862" s="282"/>
    </row>
    <row r="863" spans="2:8" ht="33.75">
      <c r="B863" s="1464"/>
      <c r="C863" s="323" t="s">
        <v>487</v>
      </c>
      <c r="D863" s="1429"/>
      <c r="E863" s="373"/>
      <c r="F863" s="243"/>
      <c r="G863" s="264"/>
      <c r="H863" s="265"/>
    </row>
    <row r="864" spans="2:8" ht="22.5">
      <c r="B864" s="1464"/>
      <c r="C864" s="323" t="s">
        <v>883</v>
      </c>
      <c r="D864" s="1429"/>
      <c r="E864" s="373"/>
      <c r="F864" s="243"/>
      <c r="G864" s="264"/>
      <c r="H864" s="265"/>
    </row>
    <row r="865" spans="2:8" ht="33.75">
      <c r="B865" s="1464"/>
      <c r="C865" s="323" t="s">
        <v>601</v>
      </c>
      <c r="D865" s="1429"/>
      <c r="E865" s="373"/>
      <c r="F865" s="243"/>
      <c r="G865" s="264"/>
      <c r="H865" s="265"/>
    </row>
    <row r="866" spans="2:8" ht="22.5">
      <c r="B866" s="1464"/>
      <c r="C866" s="323" t="s">
        <v>834</v>
      </c>
      <c r="D866" s="1429"/>
      <c r="E866" s="373"/>
      <c r="F866" s="243"/>
      <c r="G866" s="264"/>
      <c r="H866" s="265"/>
    </row>
    <row r="867" spans="2:8">
      <c r="B867" s="1464"/>
      <c r="C867" s="324" t="s">
        <v>3601</v>
      </c>
      <c r="D867" s="1429"/>
      <c r="E867" s="356"/>
      <c r="F867" s="357"/>
      <c r="G867" s="286"/>
      <c r="H867" s="287"/>
    </row>
    <row r="868" spans="2:8">
      <c r="B868" s="1465"/>
      <c r="C868" s="325" t="s">
        <v>626</v>
      </c>
      <c r="D868" s="1420"/>
      <c r="E868" s="402" t="s">
        <v>1</v>
      </c>
      <c r="F868" s="403">
        <v>20</v>
      </c>
      <c r="G868" s="208"/>
      <c r="H868" s="347">
        <f t="shared" ref="H868" si="87">F868*G868</f>
        <v>0</v>
      </c>
    </row>
    <row r="869" spans="2:8" ht="22.5">
      <c r="B869" s="1416" t="s">
        <v>2388</v>
      </c>
      <c r="C869" s="319" t="s">
        <v>486</v>
      </c>
      <c r="D869" s="1428"/>
      <c r="E869" s="372"/>
      <c r="F869" s="339"/>
      <c r="G869" s="340"/>
      <c r="H869" s="282"/>
    </row>
    <row r="870" spans="2:8" ht="33.75">
      <c r="B870" s="1417"/>
      <c r="C870" s="323" t="s">
        <v>664</v>
      </c>
      <c r="D870" s="1429"/>
      <c r="E870" s="373"/>
      <c r="F870" s="243"/>
      <c r="G870" s="322"/>
      <c r="H870" s="265"/>
    </row>
    <row r="871" spans="2:8">
      <c r="B871" s="1417"/>
      <c r="C871" s="342" t="s">
        <v>662</v>
      </c>
      <c r="D871" s="1429"/>
      <c r="E871" s="373"/>
      <c r="F871" s="243"/>
      <c r="G871" s="322"/>
      <c r="H871" s="265"/>
    </row>
    <row r="872" spans="2:8">
      <c r="B872" s="1417"/>
      <c r="C872" s="325" t="s">
        <v>17</v>
      </c>
      <c r="D872" s="1429"/>
      <c r="E872" s="356"/>
      <c r="F872" s="357"/>
      <c r="G872" s="376"/>
      <c r="H872" s="287"/>
    </row>
    <row r="873" spans="2:8">
      <c r="B873" s="1433"/>
      <c r="C873" s="325" t="s">
        <v>663</v>
      </c>
      <c r="D873" s="1420"/>
      <c r="E873" s="402" t="s">
        <v>1</v>
      </c>
      <c r="F873" s="403">
        <v>18</v>
      </c>
      <c r="G873" s="208"/>
      <c r="H873" s="347">
        <f t="shared" ref="H873" si="88">F873*G873</f>
        <v>0</v>
      </c>
    </row>
    <row r="874" spans="2:8" ht="33.75">
      <c r="B874" s="1460" t="s">
        <v>2389</v>
      </c>
      <c r="C874" s="346" t="s">
        <v>3604</v>
      </c>
      <c r="D874" s="1428"/>
      <c r="E874" s="364"/>
      <c r="F874" s="365"/>
      <c r="G874" s="340"/>
      <c r="H874" s="282"/>
    </row>
    <row r="875" spans="2:8" ht="22.5">
      <c r="B875" s="1461"/>
      <c r="C875" s="355" t="s">
        <v>3605</v>
      </c>
      <c r="D875" s="1429"/>
      <c r="E875" s="320"/>
      <c r="F875" s="321"/>
      <c r="G875" s="264"/>
      <c r="H875" s="265"/>
    </row>
    <row r="876" spans="2:8" ht="33.75">
      <c r="B876" s="1461"/>
      <c r="C876" s="323" t="s">
        <v>886</v>
      </c>
      <c r="D876" s="1429"/>
      <c r="E876" s="320"/>
      <c r="F876" s="321"/>
      <c r="G876" s="264"/>
      <c r="H876" s="265"/>
    </row>
    <row r="877" spans="2:8" ht="22.5">
      <c r="B877" s="1461"/>
      <c r="C877" s="324" t="s">
        <v>885</v>
      </c>
      <c r="D877" s="1429"/>
      <c r="E877" s="320"/>
      <c r="F877" s="321"/>
      <c r="G877" s="264"/>
      <c r="H877" s="265"/>
    </row>
    <row r="878" spans="2:8">
      <c r="B878" s="1461"/>
      <c r="C878" s="325" t="s">
        <v>3601</v>
      </c>
      <c r="D878" s="1429"/>
      <c r="E878" s="366"/>
      <c r="F878" s="367"/>
      <c r="G878" s="286"/>
      <c r="H878" s="287"/>
    </row>
    <row r="879" spans="2:8">
      <c r="B879" s="1462"/>
      <c r="C879" s="325" t="s">
        <v>665</v>
      </c>
      <c r="D879" s="1420"/>
      <c r="E879" s="402" t="s">
        <v>1</v>
      </c>
      <c r="F879" s="403">
        <v>36</v>
      </c>
      <c r="G879" s="208"/>
      <c r="H879" s="347">
        <f t="shared" ref="H879" si="89">F879*G879</f>
        <v>0</v>
      </c>
    </row>
    <row r="880" spans="2:8" ht="33.75">
      <c r="B880" s="1460" t="s">
        <v>2390</v>
      </c>
      <c r="C880" s="319" t="s">
        <v>3606</v>
      </c>
      <c r="D880" s="1428"/>
      <c r="E880" s="364"/>
      <c r="F880" s="365"/>
      <c r="G880" s="340"/>
      <c r="H880" s="282"/>
    </row>
    <row r="881" spans="2:8" ht="22.5">
      <c r="B881" s="1461"/>
      <c r="C881" s="355" t="s">
        <v>3605</v>
      </c>
      <c r="D881" s="1429"/>
      <c r="E881" s="320"/>
      <c r="F881" s="321"/>
      <c r="G881" s="322"/>
      <c r="H881" s="265"/>
    </row>
    <row r="882" spans="2:8" ht="33.75">
      <c r="B882" s="1461"/>
      <c r="C882" s="323" t="s">
        <v>886</v>
      </c>
      <c r="D882" s="1429"/>
      <c r="E882" s="320"/>
      <c r="F882" s="321"/>
      <c r="G882" s="264"/>
      <c r="H882" s="265"/>
    </row>
    <row r="883" spans="2:8" ht="22.5">
      <c r="B883" s="1461"/>
      <c r="C883" s="324" t="s">
        <v>885</v>
      </c>
      <c r="D883" s="1429"/>
      <c r="E883" s="320"/>
      <c r="F883" s="321"/>
      <c r="G883" s="264"/>
      <c r="H883" s="265"/>
    </row>
    <row r="884" spans="2:8">
      <c r="B884" s="1461"/>
      <c r="C884" s="325" t="s">
        <v>3601</v>
      </c>
      <c r="D884" s="1429"/>
      <c r="E884" s="366"/>
      <c r="F884" s="367"/>
      <c r="G884" s="286"/>
      <c r="H884" s="287"/>
    </row>
    <row r="885" spans="2:8">
      <c r="B885" s="1462"/>
      <c r="C885" s="325" t="s">
        <v>665</v>
      </c>
      <c r="D885" s="1420"/>
      <c r="E885" s="402" t="s">
        <v>1</v>
      </c>
      <c r="F885" s="403">
        <v>27</v>
      </c>
      <c r="G885" s="208"/>
      <c r="H885" s="347">
        <f t="shared" ref="H885" si="90">F885*G885</f>
        <v>0</v>
      </c>
    </row>
    <row r="886" spans="2:8" ht="33.75">
      <c r="B886" s="1416" t="s">
        <v>2391</v>
      </c>
      <c r="C886" s="319" t="s">
        <v>126</v>
      </c>
      <c r="D886" s="1428"/>
      <c r="E886" s="364"/>
      <c r="F886" s="365"/>
      <c r="G886" s="340"/>
      <c r="H886" s="282"/>
    </row>
    <row r="887" spans="2:8" ht="33.75">
      <c r="B887" s="1417"/>
      <c r="C887" s="323" t="s">
        <v>881</v>
      </c>
      <c r="D887" s="1429"/>
      <c r="E887" s="320"/>
      <c r="F887" s="321"/>
      <c r="G887" s="322"/>
      <c r="H887" s="265"/>
    </row>
    <row r="888" spans="2:8" ht="33.75">
      <c r="B888" s="1417"/>
      <c r="C888" s="323" t="s">
        <v>835</v>
      </c>
      <c r="D888" s="1429"/>
      <c r="E888" s="320"/>
      <c r="F888" s="321"/>
      <c r="G888" s="322"/>
      <c r="H888" s="265"/>
    </row>
    <row r="889" spans="2:8" ht="33.75">
      <c r="B889" s="1417"/>
      <c r="C889" s="323" t="s">
        <v>602</v>
      </c>
      <c r="D889" s="1429"/>
      <c r="E889" s="320"/>
      <c r="F889" s="321"/>
      <c r="G889" s="322"/>
      <c r="H889" s="265"/>
    </row>
    <row r="890" spans="2:8" ht="22.5">
      <c r="B890" s="1417"/>
      <c r="C890" s="324" t="s">
        <v>3607</v>
      </c>
      <c r="D890" s="1429"/>
      <c r="E890" s="366"/>
      <c r="F890" s="367"/>
      <c r="G890" s="345"/>
      <c r="H890" s="287"/>
    </row>
    <row r="891" spans="2:8">
      <c r="B891" s="1433"/>
      <c r="C891" s="325" t="s">
        <v>17</v>
      </c>
      <c r="D891" s="1420"/>
      <c r="E891" s="402" t="s">
        <v>1</v>
      </c>
      <c r="F891" s="403">
        <v>30</v>
      </c>
      <c r="G891" s="208"/>
      <c r="H891" s="347">
        <f t="shared" ref="H891" si="91">F891*G891</f>
        <v>0</v>
      </c>
    </row>
    <row r="892" spans="2:8" ht="22.5">
      <c r="B892" s="1460" t="s">
        <v>2392</v>
      </c>
      <c r="C892" s="319" t="s">
        <v>558</v>
      </c>
      <c r="D892" s="1428"/>
      <c r="E892" s="364"/>
      <c r="F892" s="365"/>
      <c r="G892" s="340"/>
      <c r="H892" s="282"/>
    </row>
    <row r="893" spans="2:8">
      <c r="B893" s="1461"/>
      <c r="C893" s="324" t="s">
        <v>4497</v>
      </c>
      <c r="D893" s="1429"/>
      <c r="E893" s="366"/>
      <c r="F893" s="367"/>
      <c r="G893" s="345"/>
      <c r="H893" s="287"/>
    </row>
    <row r="894" spans="2:8">
      <c r="B894" s="1462"/>
      <c r="C894" s="325" t="s">
        <v>17</v>
      </c>
      <c r="D894" s="1420"/>
      <c r="E894" s="402" t="s">
        <v>1</v>
      </c>
      <c r="F894" s="403">
        <v>8</v>
      </c>
      <c r="G894" s="208"/>
      <c r="H894" s="347">
        <f t="shared" ref="H894" si="92">F894*G894</f>
        <v>0</v>
      </c>
    </row>
    <row r="895" spans="2:8">
      <c r="B895" s="1460" t="s">
        <v>2393</v>
      </c>
      <c r="C895" s="319" t="s">
        <v>127</v>
      </c>
      <c r="D895" s="1428"/>
      <c r="E895" s="364"/>
      <c r="F895" s="365"/>
      <c r="G895" s="340"/>
      <c r="H895" s="282"/>
    </row>
    <row r="896" spans="2:8" ht="22.5">
      <c r="B896" s="1461"/>
      <c r="C896" s="323" t="s">
        <v>887</v>
      </c>
      <c r="D896" s="1429"/>
      <c r="E896" s="320"/>
      <c r="F896" s="321"/>
      <c r="G896" s="322"/>
      <c r="H896" s="265"/>
    </row>
    <row r="897" spans="2:8" ht="22.5">
      <c r="B897" s="1461"/>
      <c r="C897" s="323" t="s">
        <v>128</v>
      </c>
      <c r="D897" s="1429"/>
      <c r="E897" s="320"/>
      <c r="F897" s="321"/>
      <c r="G897" s="322"/>
      <c r="H897" s="265"/>
    </row>
    <row r="898" spans="2:8" ht="45">
      <c r="B898" s="1461"/>
      <c r="C898" s="355" t="s">
        <v>603</v>
      </c>
      <c r="D898" s="1429"/>
      <c r="E898" s="320"/>
      <c r="F898" s="321"/>
      <c r="G898" s="322"/>
      <c r="H898" s="265"/>
    </row>
    <row r="899" spans="2:8" ht="33.75">
      <c r="B899" s="1461"/>
      <c r="C899" s="324" t="s">
        <v>129</v>
      </c>
      <c r="D899" s="1429"/>
      <c r="E899" s="366"/>
      <c r="F899" s="367"/>
      <c r="G899" s="345"/>
      <c r="H899" s="287"/>
    </row>
    <row r="900" spans="2:8">
      <c r="B900" s="1461"/>
      <c r="C900" s="325" t="s">
        <v>605</v>
      </c>
      <c r="D900" s="1419"/>
      <c r="E900" s="380" t="s">
        <v>15</v>
      </c>
      <c r="F900" s="359">
        <v>100</v>
      </c>
      <c r="G900" s="208"/>
      <c r="H900" s="347">
        <f t="shared" ref="H900:H901" si="93">F900*G900</f>
        <v>0</v>
      </c>
    </row>
    <row r="901" spans="2:8">
      <c r="B901" s="1462"/>
      <c r="C901" s="325" t="s">
        <v>604</v>
      </c>
      <c r="D901" s="1420"/>
      <c r="E901" s="369" t="s">
        <v>15</v>
      </c>
      <c r="F901" s="381">
        <v>1800</v>
      </c>
      <c r="G901" s="208"/>
      <c r="H901" s="347">
        <f t="shared" si="93"/>
        <v>0</v>
      </c>
    </row>
    <row r="902" spans="2:8" ht="33.75">
      <c r="B902" s="1460" t="s">
        <v>2394</v>
      </c>
      <c r="C902" s="319" t="s">
        <v>827</v>
      </c>
      <c r="D902" s="1428"/>
      <c r="E902" s="364"/>
      <c r="F902" s="365"/>
      <c r="G902" s="340"/>
      <c r="H902" s="282"/>
    </row>
    <row r="903" spans="2:8" ht="33.75">
      <c r="B903" s="1461"/>
      <c r="C903" s="323" t="s">
        <v>828</v>
      </c>
      <c r="D903" s="1429"/>
      <c r="E903" s="320"/>
      <c r="F903" s="242"/>
      <c r="G903" s="386"/>
      <c r="H903" s="387"/>
    </row>
    <row r="904" spans="2:8">
      <c r="B904" s="1461"/>
      <c r="C904" s="324" t="s">
        <v>829</v>
      </c>
      <c r="D904" s="1429"/>
      <c r="E904" s="366"/>
      <c r="F904" s="343"/>
      <c r="G904" s="388"/>
      <c r="H904" s="389"/>
    </row>
    <row r="905" spans="2:8" ht="22.5">
      <c r="B905" s="1462"/>
      <c r="C905" s="325" t="s">
        <v>830</v>
      </c>
      <c r="D905" s="1420"/>
      <c r="E905" s="409" t="s">
        <v>43</v>
      </c>
      <c r="F905" s="410">
        <v>1900</v>
      </c>
      <c r="G905" s="208"/>
      <c r="H905" s="347">
        <f t="shared" ref="H905" si="94">F905*G905</f>
        <v>0</v>
      </c>
    </row>
    <row r="906" spans="2:8" ht="22.5">
      <c r="B906" s="1460" t="s">
        <v>2395</v>
      </c>
      <c r="C906" s="319" t="s">
        <v>984</v>
      </c>
      <c r="D906" s="1428"/>
      <c r="E906" s="364"/>
      <c r="F906" s="365"/>
      <c r="G906" s="340"/>
      <c r="H906" s="282"/>
    </row>
    <row r="907" spans="2:8" ht="22.5">
      <c r="B907" s="1461"/>
      <c r="C907" s="323" t="s">
        <v>985</v>
      </c>
      <c r="D907" s="1429"/>
      <c r="E907" s="320"/>
      <c r="F907" s="321"/>
      <c r="G907" s="322"/>
      <c r="H907" s="265"/>
    </row>
    <row r="908" spans="2:8" ht="33.75">
      <c r="B908" s="1461"/>
      <c r="C908" s="323" t="s">
        <v>986</v>
      </c>
      <c r="D908" s="1429"/>
      <c r="E908" s="320"/>
      <c r="F908" s="321"/>
      <c r="G908" s="322"/>
      <c r="H908" s="265"/>
    </row>
    <row r="909" spans="2:8">
      <c r="B909" s="1461"/>
      <c r="C909" s="323" t="s">
        <v>987</v>
      </c>
      <c r="D909" s="1429"/>
      <c r="E909" s="320"/>
      <c r="F909" s="321"/>
      <c r="G909" s="322"/>
      <c r="H909" s="265"/>
    </row>
    <row r="910" spans="2:8" ht="45">
      <c r="B910" s="1461"/>
      <c r="C910" s="323" t="s">
        <v>3608</v>
      </c>
      <c r="D910" s="1429"/>
      <c r="E910" s="320"/>
      <c r="F910" s="321"/>
      <c r="G910" s="322"/>
      <c r="H910" s="265"/>
    </row>
    <row r="911" spans="2:8" ht="22.5">
      <c r="B911" s="1461"/>
      <c r="C911" s="323" t="s">
        <v>988</v>
      </c>
      <c r="D911" s="1429"/>
      <c r="E911" s="320"/>
      <c r="F911" s="321"/>
      <c r="G911" s="322"/>
      <c r="H911" s="265"/>
    </row>
    <row r="912" spans="2:8" ht="22.5">
      <c r="B912" s="1461"/>
      <c r="C912" s="324" t="s">
        <v>990</v>
      </c>
      <c r="D912" s="1429"/>
      <c r="E912" s="366"/>
      <c r="F912" s="367"/>
      <c r="G912" s="345"/>
      <c r="H912" s="287"/>
    </row>
    <row r="913" spans="2:8">
      <c r="B913" s="1462"/>
      <c r="C913" s="352" t="s">
        <v>989</v>
      </c>
      <c r="D913" s="1420"/>
      <c r="E913" s="380" t="s">
        <v>1</v>
      </c>
      <c r="F913" s="359">
        <v>48</v>
      </c>
      <c r="G913" s="208"/>
      <c r="H913" s="347">
        <f t="shared" ref="H913" si="95">F913*G913</f>
        <v>0</v>
      </c>
    </row>
    <row r="914" spans="2:8">
      <c r="B914" s="1457"/>
      <c r="C914" s="1458"/>
      <c r="D914" s="1458"/>
      <c r="E914" s="1458"/>
      <c r="F914" s="1458"/>
      <c r="G914" s="1458"/>
      <c r="H914" s="1459"/>
    </row>
    <row r="915" spans="2:8">
      <c r="B915" s="278" t="s">
        <v>2281</v>
      </c>
      <c r="C915" s="1451" t="s">
        <v>130</v>
      </c>
      <c r="D915" s="1452"/>
      <c r="E915" s="1452"/>
      <c r="F915" s="1452"/>
      <c r="G915" s="1453"/>
      <c r="H915" s="335">
        <f>SUM(H799:H913)</f>
        <v>0</v>
      </c>
    </row>
    <row r="916" spans="2:8">
      <c r="B916" s="1439"/>
      <c r="C916" s="1440"/>
      <c r="D916" s="1440"/>
      <c r="E916" s="1440"/>
      <c r="F916" s="1440"/>
      <c r="G916" s="1440"/>
      <c r="H916" s="1441"/>
    </row>
    <row r="917" spans="2:8">
      <c r="B917" s="278" t="s">
        <v>2282</v>
      </c>
      <c r="C917" s="1442" t="s">
        <v>5</v>
      </c>
      <c r="D917" s="1443"/>
      <c r="E917" s="1443"/>
      <c r="F917" s="1443"/>
      <c r="G917" s="1443"/>
      <c r="H917" s="1444"/>
    </row>
    <row r="918" spans="2:8">
      <c r="B918" s="1439"/>
      <c r="C918" s="1440"/>
      <c r="D918" s="1440"/>
      <c r="E918" s="1440"/>
      <c r="F918" s="1440"/>
      <c r="G918" s="1440"/>
      <c r="H918" s="1441"/>
    </row>
    <row r="919" spans="2:8" ht="33.75">
      <c r="B919" s="1416" t="s">
        <v>2396</v>
      </c>
      <c r="C919" s="319" t="s">
        <v>131</v>
      </c>
      <c r="D919" s="1428"/>
      <c r="E919" s="372"/>
      <c r="F919" s="405"/>
      <c r="G919" s="340"/>
      <c r="H919" s="282"/>
    </row>
    <row r="920" spans="2:8">
      <c r="B920" s="1417"/>
      <c r="C920" s="323" t="s">
        <v>132</v>
      </c>
      <c r="D920" s="1429"/>
      <c r="E920" s="373"/>
      <c r="F920" s="341"/>
      <c r="G920" s="322"/>
      <c r="H920" s="265"/>
    </row>
    <row r="921" spans="2:8" ht="33.75">
      <c r="B921" s="1417"/>
      <c r="C921" s="323" t="s">
        <v>133</v>
      </c>
      <c r="D921" s="1429"/>
      <c r="E921" s="373"/>
      <c r="F921" s="341"/>
      <c r="G921" s="322"/>
      <c r="H921" s="265"/>
    </row>
    <row r="922" spans="2:8" ht="22.5">
      <c r="B922" s="1417"/>
      <c r="C922" s="323" t="s">
        <v>134</v>
      </c>
      <c r="D922" s="1429"/>
      <c r="E922" s="373"/>
      <c r="F922" s="341"/>
      <c r="G922" s="322"/>
      <c r="H922" s="265"/>
    </row>
    <row r="923" spans="2:8" ht="33.75">
      <c r="B923" s="1417"/>
      <c r="C923" s="323" t="s">
        <v>559</v>
      </c>
      <c r="D923" s="1429"/>
      <c r="E923" s="373"/>
      <c r="F923" s="341"/>
      <c r="G923" s="322"/>
      <c r="H923" s="265"/>
    </row>
    <row r="924" spans="2:8">
      <c r="B924" s="1417"/>
      <c r="C924" s="323" t="s">
        <v>4498</v>
      </c>
      <c r="D924" s="1429"/>
      <c r="E924" s="373"/>
      <c r="F924" s="341"/>
      <c r="G924" s="322"/>
      <c r="H924" s="265"/>
    </row>
    <row r="925" spans="2:8" ht="22.5">
      <c r="B925" s="1417"/>
      <c r="C925" s="342" t="s">
        <v>4361</v>
      </c>
      <c r="D925" s="1429"/>
      <c r="E925" s="356"/>
      <c r="F925" s="344"/>
      <c r="G925" s="345"/>
      <c r="H925" s="287"/>
    </row>
    <row r="926" spans="2:8">
      <c r="B926" s="1433"/>
      <c r="C926" s="325" t="s">
        <v>120</v>
      </c>
      <c r="D926" s="1420"/>
      <c r="E926" s="402" t="s">
        <v>15</v>
      </c>
      <c r="F926" s="403">
        <v>187</v>
      </c>
      <c r="G926" s="208"/>
      <c r="H926" s="347">
        <f t="shared" ref="H926" si="96">F926*G926</f>
        <v>0</v>
      </c>
    </row>
    <row r="927" spans="2:8" ht="27" customHeight="1">
      <c r="B927" s="1416" t="s">
        <v>2397</v>
      </c>
      <c r="C927" s="319" t="s">
        <v>4715</v>
      </c>
      <c r="D927" s="1428"/>
      <c r="E927" s="364"/>
      <c r="F927" s="365"/>
      <c r="G927" s="340"/>
      <c r="H927" s="282"/>
    </row>
    <row r="928" spans="2:8" ht="45" customHeight="1">
      <c r="B928" s="1417"/>
      <c r="C928" s="323" t="s">
        <v>4716</v>
      </c>
      <c r="D928" s="1429"/>
      <c r="E928" s="320"/>
      <c r="F928" s="321"/>
      <c r="G928" s="322"/>
      <c r="H928" s="265"/>
    </row>
    <row r="929" spans="2:8" ht="26.25" customHeight="1">
      <c r="B929" s="1417"/>
      <c r="C929" s="323" t="s">
        <v>4714</v>
      </c>
      <c r="D929" s="1429"/>
      <c r="E929" s="1075"/>
      <c r="F929" s="321"/>
      <c r="G929" s="322"/>
      <c r="H929" s="265"/>
    </row>
    <row r="930" spans="2:8" ht="18" customHeight="1">
      <c r="B930" s="1417"/>
      <c r="C930" s="324" t="s">
        <v>154</v>
      </c>
      <c r="D930" s="1429"/>
      <c r="E930" s="1076"/>
      <c r="F930" s="321"/>
      <c r="G930" s="345"/>
      <c r="H930" s="287"/>
    </row>
    <row r="931" spans="2:8">
      <c r="B931" s="1433"/>
      <c r="C931" s="325" t="s">
        <v>120</v>
      </c>
      <c r="D931" s="1420"/>
      <c r="E931" s="402" t="s">
        <v>15</v>
      </c>
      <c r="F931" s="327">
        <v>945</v>
      </c>
      <c r="G931" s="208"/>
      <c r="H931" s="347">
        <f t="shared" ref="H931" si="97">F931*G931</f>
        <v>0</v>
      </c>
    </row>
    <row r="932" spans="2:8" ht="28.5" customHeight="1">
      <c r="B932" s="1416" t="s">
        <v>2398</v>
      </c>
      <c r="C932" s="319" t="s">
        <v>4717</v>
      </c>
      <c r="D932" s="1428"/>
      <c r="E932" s="364"/>
      <c r="F932" s="365"/>
      <c r="G932" s="340"/>
      <c r="H932" s="282"/>
    </row>
    <row r="933" spans="2:8" ht="28.5" customHeight="1">
      <c r="B933" s="1417"/>
      <c r="C933" s="323" t="s">
        <v>4720</v>
      </c>
      <c r="D933" s="1429"/>
      <c r="E933" s="320"/>
      <c r="F933" s="321"/>
      <c r="G933" s="322"/>
      <c r="H933" s="265"/>
    </row>
    <row r="934" spans="2:8" ht="27.75" customHeight="1">
      <c r="B934" s="1417"/>
      <c r="C934" s="323" t="s">
        <v>135</v>
      </c>
      <c r="D934" s="1429"/>
      <c r="E934" s="1075"/>
      <c r="F934" s="321"/>
      <c r="G934" s="322"/>
      <c r="H934" s="265"/>
    </row>
    <row r="935" spans="2:8" ht="14.25" customHeight="1">
      <c r="B935" s="1417"/>
      <c r="C935" s="324" t="s">
        <v>154</v>
      </c>
      <c r="D935" s="1429"/>
      <c r="E935" s="1076"/>
      <c r="F935" s="321"/>
      <c r="G935" s="345"/>
      <c r="H935" s="287"/>
    </row>
    <row r="936" spans="2:8">
      <c r="B936" s="1433"/>
      <c r="C936" s="325" t="s">
        <v>120</v>
      </c>
      <c r="D936" s="1420"/>
      <c r="E936" s="402" t="s">
        <v>15</v>
      </c>
      <c r="F936" s="327">
        <v>130</v>
      </c>
      <c r="G936" s="208"/>
      <c r="H936" s="347">
        <f t="shared" ref="H936" si="98">F936*G936</f>
        <v>0</v>
      </c>
    </row>
    <row r="937" spans="2:8" ht="36.75" customHeight="1">
      <c r="B937" s="1416" t="s">
        <v>2399</v>
      </c>
      <c r="C937" s="319" t="s">
        <v>4718</v>
      </c>
      <c r="D937" s="1428"/>
      <c r="E937" s="364"/>
      <c r="F937" s="365"/>
      <c r="G937" s="340"/>
      <c r="H937" s="282"/>
    </row>
    <row r="938" spans="2:8" ht="35.25" customHeight="1">
      <c r="B938" s="1417"/>
      <c r="C938" s="323" t="s">
        <v>4719</v>
      </c>
      <c r="D938" s="1429"/>
      <c r="E938" s="320"/>
      <c r="F938" s="321"/>
      <c r="G938" s="322"/>
      <c r="H938" s="265"/>
    </row>
    <row r="939" spans="2:8" ht="27" customHeight="1">
      <c r="B939" s="1417"/>
      <c r="C939" s="323" t="s">
        <v>135</v>
      </c>
      <c r="D939" s="1429"/>
      <c r="E939" s="1075"/>
      <c r="F939" s="321"/>
      <c r="G939" s="322"/>
      <c r="H939" s="265"/>
    </row>
    <row r="940" spans="2:8" ht="18" customHeight="1">
      <c r="B940" s="1417"/>
      <c r="C940" s="324" t="s">
        <v>154</v>
      </c>
      <c r="D940" s="1429"/>
      <c r="E940" s="1075"/>
      <c r="F940" s="321"/>
      <c r="G940" s="322"/>
      <c r="H940" s="287"/>
    </row>
    <row r="941" spans="2:8">
      <c r="B941" s="1433"/>
      <c r="C941" s="325" t="s">
        <v>120</v>
      </c>
      <c r="D941" s="1420"/>
      <c r="E941" s="1074" t="s">
        <v>15</v>
      </c>
      <c r="F941" s="327">
        <v>100</v>
      </c>
      <c r="G941" s="208"/>
      <c r="H941" s="347">
        <f t="shared" ref="H941" si="99">F941*G941</f>
        <v>0</v>
      </c>
    </row>
    <row r="942" spans="2:8">
      <c r="B942" s="1416" t="s">
        <v>2400</v>
      </c>
      <c r="C942" s="319" t="s">
        <v>136</v>
      </c>
      <c r="D942" s="1428"/>
      <c r="E942" s="364"/>
      <c r="F942" s="365"/>
      <c r="G942" s="340"/>
      <c r="H942" s="282"/>
    </row>
    <row r="943" spans="2:8" ht="33.75">
      <c r="B943" s="1417"/>
      <c r="C943" s="323" t="s">
        <v>137</v>
      </c>
      <c r="D943" s="1429"/>
      <c r="E943" s="320"/>
      <c r="F943" s="321"/>
      <c r="G943" s="322"/>
      <c r="H943" s="265"/>
    </row>
    <row r="944" spans="2:8" ht="22.5">
      <c r="B944" s="1417"/>
      <c r="C944" s="323" t="s">
        <v>138</v>
      </c>
      <c r="D944" s="1429"/>
      <c r="E944" s="320"/>
      <c r="F944" s="321"/>
      <c r="G944" s="322"/>
      <c r="H944" s="265"/>
    </row>
    <row r="945" spans="2:8" ht="45">
      <c r="B945" s="1417"/>
      <c r="C945" s="323" t="s">
        <v>139</v>
      </c>
      <c r="D945" s="1429"/>
      <c r="E945" s="320"/>
      <c r="F945" s="321"/>
      <c r="G945" s="322"/>
      <c r="H945" s="265"/>
    </row>
    <row r="946" spans="2:8" ht="22.5">
      <c r="B946" s="1417"/>
      <c r="C946" s="324" t="s">
        <v>4499</v>
      </c>
      <c r="D946" s="1429"/>
      <c r="E946" s="366"/>
      <c r="F946" s="367"/>
      <c r="G946" s="345"/>
      <c r="H946" s="287"/>
    </row>
    <row r="947" spans="2:8">
      <c r="B947" s="1433"/>
      <c r="C947" s="325" t="s">
        <v>59</v>
      </c>
      <c r="D947" s="1420"/>
      <c r="E947" s="402" t="s">
        <v>1</v>
      </c>
      <c r="F947" s="403">
        <v>10</v>
      </c>
      <c r="G947" s="208"/>
      <c r="H947" s="347">
        <f t="shared" ref="H947" si="100">F947*G947</f>
        <v>0</v>
      </c>
    </row>
    <row r="948" spans="2:8">
      <c r="B948" s="1460" t="s">
        <v>2401</v>
      </c>
      <c r="C948" s="319" t="s">
        <v>140</v>
      </c>
      <c r="D948" s="1428"/>
      <c r="E948" s="364"/>
      <c r="F948" s="365"/>
      <c r="G948" s="340"/>
      <c r="H948" s="282"/>
    </row>
    <row r="949" spans="2:8" ht="33.75">
      <c r="B949" s="1461"/>
      <c r="C949" s="323" t="s">
        <v>141</v>
      </c>
      <c r="D949" s="1429"/>
      <c r="E949" s="320"/>
      <c r="F949" s="321"/>
      <c r="G949" s="322"/>
      <c r="H949" s="265"/>
    </row>
    <row r="950" spans="2:8" ht="22.5">
      <c r="B950" s="1461"/>
      <c r="C950" s="323" t="s">
        <v>142</v>
      </c>
      <c r="D950" s="1429"/>
      <c r="E950" s="320"/>
      <c r="F950" s="321"/>
      <c r="G950" s="322"/>
      <c r="H950" s="265"/>
    </row>
    <row r="951" spans="2:8" ht="101.25">
      <c r="B951" s="1461"/>
      <c r="C951" s="323" t="s">
        <v>4500</v>
      </c>
      <c r="D951" s="1429"/>
      <c r="E951" s="366"/>
      <c r="F951" s="367"/>
      <c r="G951" s="322"/>
      <c r="H951" s="265"/>
    </row>
    <row r="952" spans="2:8">
      <c r="B952" s="1462"/>
      <c r="C952" s="325" t="s">
        <v>143</v>
      </c>
      <c r="D952" s="1419"/>
      <c r="E952" s="402" t="s">
        <v>15</v>
      </c>
      <c r="F952" s="403">
        <v>3002</v>
      </c>
      <c r="G952" s="219"/>
      <c r="H952" s="411">
        <f t="shared" ref="H952" si="101">F952*G952</f>
        <v>0</v>
      </c>
    </row>
    <row r="953" spans="2:8" ht="208.5" customHeight="1">
      <c r="B953" s="1430" t="s">
        <v>4703</v>
      </c>
      <c r="C953" s="1431"/>
      <c r="D953" s="1431"/>
      <c r="E953" s="1431"/>
      <c r="F953" s="1431"/>
      <c r="G953" s="1431"/>
      <c r="H953" s="1432"/>
    </row>
    <row r="954" spans="2:8" ht="22.5">
      <c r="B954" s="1416" t="s">
        <v>2402</v>
      </c>
      <c r="C954" s="319" t="s">
        <v>148</v>
      </c>
      <c r="D954" s="1428"/>
      <c r="E954" s="364"/>
      <c r="F954" s="365"/>
      <c r="G954" s="340"/>
      <c r="H954" s="282"/>
    </row>
    <row r="955" spans="2:8" ht="22.5">
      <c r="B955" s="1417"/>
      <c r="C955" s="323" t="s">
        <v>149</v>
      </c>
      <c r="D955" s="1429"/>
      <c r="E955" s="320"/>
      <c r="F955" s="321"/>
      <c r="G955" s="322"/>
      <c r="H955" s="265"/>
    </row>
    <row r="956" spans="2:8" ht="22.5">
      <c r="B956" s="1417"/>
      <c r="C956" s="324" t="s">
        <v>150</v>
      </c>
      <c r="D956" s="1429"/>
      <c r="E956" s="366"/>
      <c r="F956" s="367"/>
      <c r="G956" s="345"/>
      <c r="H956" s="287"/>
    </row>
    <row r="957" spans="2:8">
      <c r="B957" s="1433"/>
      <c r="C957" s="325" t="s">
        <v>86</v>
      </c>
      <c r="D957" s="1420"/>
      <c r="E957" s="402" t="s">
        <v>28</v>
      </c>
      <c r="F957" s="403">
        <v>20</v>
      </c>
      <c r="G957" s="208"/>
      <c r="H957" s="347">
        <f t="shared" ref="H957" si="102">F957*G957</f>
        <v>0</v>
      </c>
    </row>
    <row r="958" spans="2:8" ht="33.75">
      <c r="B958" s="1416" t="s">
        <v>2403</v>
      </c>
      <c r="C958" s="319" t="s">
        <v>3609</v>
      </c>
      <c r="D958" s="1428"/>
      <c r="E958" s="364"/>
      <c r="F958" s="365"/>
      <c r="G958" s="281"/>
      <c r="H958" s="282"/>
    </row>
    <row r="959" spans="2:8" ht="33.75">
      <c r="B959" s="1417"/>
      <c r="C959" s="323" t="s">
        <v>868</v>
      </c>
      <c r="D959" s="1429"/>
      <c r="E959" s="320"/>
      <c r="F959" s="321"/>
      <c r="G959" s="264"/>
      <c r="H959" s="265"/>
    </row>
    <row r="960" spans="2:8" ht="33.75">
      <c r="B960" s="1417"/>
      <c r="C960" s="323" t="s">
        <v>869</v>
      </c>
      <c r="D960" s="1429"/>
      <c r="E960" s="320"/>
      <c r="F960" s="321"/>
      <c r="G960" s="264"/>
      <c r="H960" s="265"/>
    </row>
    <row r="961" spans="2:8" ht="22.5">
      <c r="B961" s="1417"/>
      <c r="C961" s="323" t="s">
        <v>4499</v>
      </c>
      <c r="D961" s="1429"/>
      <c r="E961" s="320"/>
      <c r="F961" s="321"/>
      <c r="G961" s="264"/>
      <c r="H961" s="265"/>
    </row>
    <row r="962" spans="2:8">
      <c r="B962" s="1417"/>
      <c r="C962" s="324" t="s">
        <v>867</v>
      </c>
      <c r="D962" s="1429"/>
      <c r="E962" s="366"/>
      <c r="F962" s="367"/>
      <c r="G962" s="286"/>
      <c r="H962" s="287"/>
    </row>
    <row r="963" spans="2:8">
      <c r="B963" s="1433"/>
      <c r="C963" s="325" t="s">
        <v>870</v>
      </c>
      <c r="D963" s="1420"/>
      <c r="E963" s="402" t="s">
        <v>1</v>
      </c>
      <c r="F963" s="403">
        <v>8</v>
      </c>
      <c r="G963" s="208"/>
      <c r="H963" s="347">
        <f t="shared" ref="H963" si="103">F963*G963</f>
        <v>0</v>
      </c>
    </row>
    <row r="964" spans="2:8" ht="45">
      <c r="B964" s="1416" t="s">
        <v>2404</v>
      </c>
      <c r="C964" s="319" t="s">
        <v>877</v>
      </c>
      <c r="D964" s="1428"/>
      <c r="E964" s="364"/>
      <c r="F964" s="365"/>
      <c r="G964" s="281"/>
      <c r="H964" s="282"/>
    </row>
    <row r="965" spans="2:8" ht="33.75">
      <c r="B965" s="1417"/>
      <c r="C965" s="323" t="s">
        <v>868</v>
      </c>
      <c r="D965" s="1429"/>
      <c r="E965" s="320"/>
      <c r="F965" s="321"/>
      <c r="G965" s="264"/>
      <c r="H965" s="265"/>
    </row>
    <row r="966" spans="2:8">
      <c r="B966" s="1417"/>
      <c r="C966" s="323" t="s">
        <v>888</v>
      </c>
      <c r="D966" s="1429"/>
      <c r="E966" s="320"/>
      <c r="F966" s="321"/>
      <c r="G966" s="264"/>
      <c r="H966" s="265"/>
    </row>
    <row r="967" spans="2:8" ht="33.75">
      <c r="B967" s="1417"/>
      <c r="C967" s="323" t="s">
        <v>869</v>
      </c>
      <c r="D967" s="1429"/>
      <c r="E967" s="320"/>
      <c r="F967" s="321"/>
      <c r="G967" s="264"/>
      <c r="H967" s="265"/>
    </row>
    <row r="968" spans="2:8" ht="22.5">
      <c r="B968" s="1417"/>
      <c r="C968" s="323" t="s">
        <v>4499</v>
      </c>
      <c r="D968" s="1429"/>
      <c r="E968" s="320"/>
      <c r="F968" s="321"/>
      <c r="G968" s="264"/>
      <c r="H968" s="265"/>
    </row>
    <row r="969" spans="2:8" ht="33.75">
      <c r="B969" s="1417"/>
      <c r="C969" s="323" t="s">
        <v>855</v>
      </c>
      <c r="D969" s="1429"/>
      <c r="E969" s="320"/>
      <c r="F969" s="321"/>
      <c r="G969" s="264"/>
      <c r="H969" s="265"/>
    </row>
    <row r="970" spans="2:8">
      <c r="B970" s="1417"/>
      <c r="C970" s="324" t="s">
        <v>867</v>
      </c>
      <c r="D970" s="1429"/>
      <c r="E970" s="366"/>
      <c r="F970" s="367"/>
      <c r="G970" s="286"/>
      <c r="H970" s="287"/>
    </row>
    <row r="971" spans="2:8">
      <c r="B971" s="1433"/>
      <c r="C971" s="325" t="s">
        <v>870</v>
      </c>
      <c r="D971" s="1420"/>
      <c r="E971" s="402" t="s">
        <v>1</v>
      </c>
      <c r="F971" s="403">
        <v>22</v>
      </c>
      <c r="G971" s="208"/>
      <c r="H971" s="347">
        <f t="shared" ref="H971" si="104">F971*G971</f>
        <v>0</v>
      </c>
    </row>
    <row r="972" spans="2:8" ht="33.75">
      <c r="B972" s="1416" t="s">
        <v>2405</v>
      </c>
      <c r="C972" s="319" t="s">
        <v>880</v>
      </c>
      <c r="D972" s="1428"/>
      <c r="E972" s="364"/>
      <c r="F972" s="338"/>
      <c r="G972" s="412"/>
      <c r="H972" s="385"/>
    </row>
    <row r="973" spans="2:8" ht="33.75">
      <c r="B973" s="1417"/>
      <c r="C973" s="323" t="s">
        <v>879</v>
      </c>
      <c r="D973" s="1429"/>
      <c r="E973" s="320"/>
      <c r="F973" s="242"/>
      <c r="G973" s="413"/>
      <c r="H973" s="387"/>
    </row>
    <row r="974" spans="2:8" ht="22.5">
      <c r="B974" s="1417"/>
      <c r="C974" s="323" t="s">
        <v>4499</v>
      </c>
      <c r="D974" s="1429"/>
      <c r="E974" s="320"/>
      <c r="F974" s="242"/>
      <c r="G974" s="413"/>
      <c r="H974" s="387"/>
    </row>
    <row r="975" spans="2:8" ht="33.75">
      <c r="B975" s="1417"/>
      <c r="C975" s="324" t="s">
        <v>855</v>
      </c>
      <c r="D975" s="1429"/>
      <c r="E975" s="366"/>
      <c r="F975" s="343"/>
      <c r="G975" s="414"/>
      <c r="H975" s="389"/>
    </row>
    <row r="976" spans="2:8">
      <c r="B976" s="1433"/>
      <c r="C976" s="325" t="s">
        <v>878</v>
      </c>
      <c r="D976" s="1420"/>
      <c r="E976" s="380" t="s">
        <v>1</v>
      </c>
      <c r="F976" s="359">
        <v>116</v>
      </c>
      <c r="G976" s="208"/>
      <c r="H976" s="347">
        <f t="shared" ref="H976" si="105">F976*G976</f>
        <v>0</v>
      </c>
    </row>
    <row r="977" spans="2:8">
      <c r="B977" s="241"/>
      <c r="C977" s="336"/>
      <c r="D977" s="1109"/>
      <c r="E977" s="242"/>
      <c r="F977" s="243"/>
      <c r="G977" s="407"/>
      <c r="H977" s="390"/>
    </row>
    <row r="978" spans="2:8">
      <c r="B978" s="278" t="s">
        <v>2282</v>
      </c>
      <c r="C978" s="1451" t="s">
        <v>151</v>
      </c>
      <c r="D978" s="1452"/>
      <c r="E978" s="1452"/>
      <c r="F978" s="1452"/>
      <c r="G978" s="1453"/>
      <c r="H978" s="335">
        <f>SUM(H919:H976)</f>
        <v>0</v>
      </c>
    </row>
    <row r="979" spans="2:8">
      <c r="B979" s="241"/>
      <c r="C979" s="336"/>
      <c r="D979" s="1109"/>
      <c r="E979" s="242"/>
      <c r="F979" s="243"/>
      <c r="G979" s="244"/>
      <c r="H979" s="390"/>
    </row>
    <row r="980" spans="2:8">
      <c r="B980" s="278" t="s">
        <v>2283</v>
      </c>
      <c r="C980" s="1442" t="s">
        <v>6</v>
      </c>
      <c r="D980" s="1443"/>
      <c r="E980" s="1443"/>
      <c r="F980" s="1443"/>
      <c r="G980" s="1443"/>
      <c r="H980" s="1444"/>
    </row>
    <row r="981" spans="2:8">
      <c r="B981" s="1439"/>
      <c r="C981" s="1440"/>
      <c r="D981" s="1440"/>
      <c r="E981" s="1440"/>
      <c r="F981" s="1440"/>
      <c r="G981" s="1440"/>
      <c r="H981" s="1441"/>
    </row>
    <row r="982" spans="2:8" ht="33.75">
      <c r="B982" s="1416" t="s">
        <v>2406</v>
      </c>
      <c r="C982" s="319" t="s">
        <v>671</v>
      </c>
      <c r="D982" s="1428"/>
      <c r="E982" s="372"/>
      <c r="F982" s="405"/>
      <c r="G982" s="340"/>
      <c r="H982" s="282"/>
    </row>
    <row r="983" spans="2:8">
      <c r="B983" s="1417"/>
      <c r="C983" s="323" t="s">
        <v>152</v>
      </c>
      <c r="D983" s="1429"/>
      <c r="E983" s="373"/>
      <c r="F983" s="341"/>
      <c r="G983" s="264"/>
      <c r="H983" s="265"/>
    </row>
    <row r="984" spans="2:8" ht="22.5">
      <c r="B984" s="1417"/>
      <c r="C984" s="323" t="s">
        <v>153</v>
      </c>
      <c r="D984" s="1429"/>
      <c r="E984" s="373"/>
      <c r="F984" s="341"/>
      <c r="G984" s="264"/>
      <c r="H984" s="265"/>
    </row>
    <row r="985" spans="2:8" ht="33.75">
      <c r="B985" s="1417"/>
      <c r="C985" s="323" t="s">
        <v>667</v>
      </c>
      <c r="D985" s="1429"/>
      <c r="E985" s="373"/>
      <c r="F985" s="341"/>
      <c r="G985" s="264"/>
      <c r="H985" s="265"/>
    </row>
    <row r="986" spans="2:8">
      <c r="B986" s="1417"/>
      <c r="C986" s="323" t="s">
        <v>4501</v>
      </c>
      <c r="D986" s="1429"/>
      <c r="E986" s="373"/>
      <c r="F986" s="341"/>
      <c r="G986" s="322"/>
      <c r="H986" s="265"/>
    </row>
    <row r="987" spans="2:8">
      <c r="B987" s="1417"/>
      <c r="C987" s="324" t="s">
        <v>154</v>
      </c>
      <c r="D987" s="1429"/>
      <c r="E987" s="356"/>
      <c r="F987" s="344"/>
      <c r="G987" s="345"/>
      <c r="H987" s="287"/>
    </row>
    <row r="988" spans="2:8">
      <c r="B988" s="1433"/>
      <c r="C988" s="325" t="s">
        <v>155</v>
      </c>
      <c r="D988" s="1420"/>
      <c r="E988" s="402" t="s">
        <v>15</v>
      </c>
      <c r="F988" s="403">
        <v>900</v>
      </c>
      <c r="G988" s="208"/>
      <c r="H988" s="347">
        <f t="shared" ref="H988" si="106">F988*G988</f>
        <v>0</v>
      </c>
    </row>
    <row r="989" spans="2:8">
      <c r="B989" s="1416" t="s">
        <v>2407</v>
      </c>
      <c r="C989" s="319" t="s">
        <v>670</v>
      </c>
      <c r="D989" s="1428"/>
      <c r="E989" s="364"/>
      <c r="F989" s="365"/>
      <c r="G989" s="340"/>
      <c r="H989" s="282"/>
    </row>
    <row r="990" spans="2:8" ht="22.5">
      <c r="B990" s="1417"/>
      <c r="C990" s="323" t="s">
        <v>560</v>
      </c>
      <c r="D990" s="1429"/>
      <c r="E990" s="320"/>
      <c r="F990" s="321"/>
      <c r="G990" s="322"/>
      <c r="H990" s="265"/>
    </row>
    <row r="991" spans="2:8">
      <c r="B991" s="1417"/>
      <c r="C991" s="324" t="s">
        <v>156</v>
      </c>
      <c r="D991" s="1429"/>
      <c r="E991" s="366"/>
      <c r="F991" s="367"/>
      <c r="G991" s="345"/>
      <c r="H991" s="287"/>
    </row>
    <row r="992" spans="2:8">
      <c r="B992" s="1417"/>
      <c r="C992" s="324" t="s">
        <v>155</v>
      </c>
      <c r="D992" s="1420"/>
      <c r="E992" s="402" t="s">
        <v>15</v>
      </c>
      <c r="F992" s="403">
        <v>100</v>
      </c>
      <c r="G992" s="208"/>
      <c r="H992" s="347">
        <f t="shared" ref="H992" si="107">F992*G992</f>
        <v>0</v>
      </c>
    </row>
    <row r="993" spans="2:8">
      <c r="B993" s="1416" t="s">
        <v>2408</v>
      </c>
      <c r="C993" s="319" t="s">
        <v>669</v>
      </c>
      <c r="D993" s="1428"/>
      <c r="E993" s="364"/>
      <c r="F993" s="365"/>
      <c r="G993" s="340"/>
      <c r="H993" s="282"/>
    </row>
    <row r="994" spans="2:8" ht="22.5">
      <c r="B994" s="1417"/>
      <c r="C994" s="323" t="s">
        <v>157</v>
      </c>
      <c r="D994" s="1429"/>
      <c r="E994" s="320"/>
      <c r="F994" s="321"/>
      <c r="G994" s="322"/>
      <c r="H994" s="265"/>
    </row>
    <row r="995" spans="2:8">
      <c r="B995" s="1417"/>
      <c r="C995" s="323" t="s">
        <v>158</v>
      </c>
      <c r="D995" s="1429"/>
      <c r="E995" s="320"/>
      <c r="F995" s="321"/>
      <c r="G995" s="264"/>
      <c r="H995" s="265"/>
    </row>
    <row r="996" spans="2:8">
      <c r="B996" s="1417"/>
      <c r="C996" s="323" t="s">
        <v>159</v>
      </c>
      <c r="D996" s="1429"/>
      <c r="E996" s="320"/>
      <c r="F996" s="321"/>
      <c r="G996" s="264"/>
      <c r="H996" s="265"/>
    </row>
    <row r="997" spans="2:8">
      <c r="B997" s="1417"/>
      <c r="C997" s="323" t="s">
        <v>668</v>
      </c>
      <c r="D997" s="1429"/>
      <c r="E997" s="320"/>
      <c r="F997" s="321"/>
      <c r="G997" s="264"/>
      <c r="H997" s="265"/>
    </row>
    <row r="998" spans="2:8">
      <c r="B998" s="1417"/>
      <c r="C998" s="323" t="s">
        <v>158</v>
      </c>
      <c r="D998" s="1429"/>
      <c r="E998" s="320"/>
      <c r="F998" s="321"/>
      <c r="G998" s="264"/>
      <c r="H998" s="265"/>
    </row>
    <row r="999" spans="2:8" ht="22.5">
      <c r="B999" s="1417"/>
      <c r="C999" s="323" t="s">
        <v>160</v>
      </c>
      <c r="D999" s="1429"/>
      <c r="E999" s="320"/>
      <c r="F999" s="321"/>
      <c r="G999" s="322"/>
      <c r="H999" s="265"/>
    </row>
    <row r="1000" spans="2:8">
      <c r="B1000" s="1417"/>
      <c r="C1000" s="324" t="s">
        <v>4501</v>
      </c>
      <c r="D1000" s="1429"/>
      <c r="E1000" s="366"/>
      <c r="F1000" s="367"/>
      <c r="G1000" s="345"/>
      <c r="H1000" s="287"/>
    </row>
    <row r="1001" spans="2:8" ht="22.5">
      <c r="B1001" s="1433"/>
      <c r="C1001" s="325" t="s">
        <v>161</v>
      </c>
      <c r="D1001" s="1420"/>
      <c r="E1001" s="409" t="s">
        <v>15</v>
      </c>
      <c r="F1001" s="410">
        <v>945</v>
      </c>
      <c r="G1001" s="208"/>
      <c r="H1001" s="347">
        <f t="shared" ref="H1001" si="108">F1001*G1001</f>
        <v>0</v>
      </c>
    </row>
    <row r="1002" spans="2:8" ht="33.75">
      <c r="B1002" s="1417" t="s">
        <v>2409</v>
      </c>
      <c r="C1002" s="319" t="s">
        <v>2120</v>
      </c>
      <c r="D1002" s="1428"/>
      <c r="E1002" s="364"/>
      <c r="F1002" s="365"/>
      <c r="G1002" s="340"/>
      <c r="H1002" s="282"/>
    </row>
    <row r="1003" spans="2:8">
      <c r="B1003" s="1417"/>
      <c r="C1003" s="323" t="s">
        <v>162</v>
      </c>
      <c r="D1003" s="1429"/>
      <c r="E1003" s="320"/>
      <c r="F1003" s="321"/>
      <c r="G1003" s="322"/>
      <c r="H1003" s="265"/>
    </row>
    <row r="1004" spans="2:8">
      <c r="B1004" s="1417"/>
      <c r="C1004" s="323" t="s">
        <v>158</v>
      </c>
      <c r="D1004" s="1429"/>
      <c r="E1004" s="320"/>
      <c r="F1004" s="321"/>
      <c r="G1004" s="375"/>
      <c r="H1004" s="265"/>
    </row>
    <row r="1005" spans="2:8">
      <c r="B1005" s="1417"/>
      <c r="C1005" s="324" t="s">
        <v>836</v>
      </c>
      <c r="D1005" s="1429"/>
      <c r="E1005" s="366"/>
      <c r="F1005" s="367"/>
      <c r="G1005" s="376"/>
      <c r="H1005" s="287"/>
    </row>
    <row r="1006" spans="2:8">
      <c r="B1006" s="1433"/>
      <c r="C1006" s="324" t="s">
        <v>155</v>
      </c>
      <c r="D1006" s="1420"/>
      <c r="E1006" s="402" t="s">
        <v>15</v>
      </c>
      <c r="F1006" s="403">
        <v>145</v>
      </c>
      <c r="G1006" s="208"/>
      <c r="H1006" s="347">
        <f t="shared" ref="H1006" si="109">F1006*G1006</f>
        <v>0</v>
      </c>
    </row>
    <row r="1007" spans="2:8" ht="22.5">
      <c r="B1007" s="1416" t="s">
        <v>2410</v>
      </c>
      <c r="C1007" s="319" t="s">
        <v>606</v>
      </c>
      <c r="D1007" s="1428"/>
      <c r="E1007" s="364"/>
      <c r="F1007" s="365"/>
      <c r="G1007" s="340"/>
      <c r="H1007" s="282"/>
    </row>
    <row r="1008" spans="2:8" ht="22.5">
      <c r="B1008" s="1417"/>
      <c r="C1008" s="323" t="s">
        <v>163</v>
      </c>
      <c r="D1008" s="1429"/>
      <c r="E1008" s="320"/>
      <c r="F1008" s="321"/>
      <c r="G1008" s="322"/>
      <c r="H1008" s="265"/>
    </row>
    <row r="1009" spans="2:8" ht="22.5">
      <c r="B1009" s="1417"/>
      <c r="C1009" s="323" t="s">
        <v>837</v>
      </c>
      <c r="D1009" s="1429"/>
      <c r="E1009" s="320"/>
      <c r="F1009" s="321"/>
      <c r="G1009" s="322"/>
      <c r="H1009" s="265"/>
    </row>
    <row r="1010" spans="2:8" ht="45">
      <c r="B1010" s="1417"/>
      <c r="C1010" s="355" t="s">
        <v>672</v>
      </c>
      <c r="D1010" s="1429"/>
      <c r="E1010" s="366"/>
      <c r="F1010" s="367"/>
      <c r="G1010" s="322"/>
      <c r="H1010" s="265"/>
    </row>
    <row r="1011" spans="2:8">
      <c r="B1011" s="1433"/>
      <c r="C1011" s="325" t="s">
        <v>155</v>
      </c>
      <c r="D1011" s="1420"/>
      <c r="E1011" s="402" t="s">
        <v>15</v>
      </c>
      <c r="F1011" s="403">
        <v>650</v>
      </c>
      <c r="G1011" s="208"/>
      <c r="H1011" s="347">
        <f t="shared" ref="H1011" si="110">F1011*G1011</f>
        <v>0</v>
      </c>
    </row>
    <row r="1012" spans="2:8" ht="22.5">
      <c r="B1012" s="1416" t="s">
        <v>2411</v>
      </c>
      <c r="C1012" s="319" t="s">
        <v>3610</v>
      </c>
      <c r="D1012" s="1428"/>
      <c r="E1012" s="364"/>
      <c r="F1012" s="365"/>
      <c r="G1012" s="281"/>
      <c r="H1012" s="282"/>
    </row>
    <row r="1013" spans="2:8" ht="22.5">
      <c r="B1013" s="1417"/>
      <c r="C1013" s="323" t="s">
        <v>3611</v>
      </c>
      <c r="D1013" s="1429"/>
      <c r="E1013" s="320"/>
      <c r="F1013" s="321"/>
      <c r="G1013" s="264"/>
      <c r="H1013" s="265"/>
    </row>
    <row r="1014" spans="2:8" ht="33.75">
      <c r="B1014" s="1417"/>
      <c r="C1014" s="323" t="s">
        <v>979</v>
      </c>
      <c r="D1014" s="1429"/>
      <c r="E1014" s="320"/>
      <c r="F1014" s="321"/>
      <c r="G1014" s="264"/>
      <c r="H1014" s="265"/>
    </row>
    <row r="1015" spans="2:8" ht="22.5">
      <c r="B1015" s="1417"/>
      <c r="C1015" s="323" t="s">
        <v>980</v>
      </c>
      <c r="D1015" s="1429"/>
      <c r="E1015" s="320"/>
      <c r="F1015" s="321"/>
      <c r="G1015" s="264"/>
      <c r="H1015" s="265"/>
    </row>
    <row r="1016" spans="2:8" ht="22.5">
      <c r="B1016" s="1417"/>
      <c r="C1016" s="323" t="s">
        <v>981</v>
      </c>
      <c r="D1016" s="1429"/>
      <c r="E1016" s="366"/>
      <c r="F1016" s="367"/>
      <c r="G1016" s="264"/>
      <c r="H1016" s="265"/>
    </row>
    <row r="1017" spans="2:8">
      <c r="B1017" s="1433"/>
      <c r="C1017" s="325" t="s">
        <v>155</v>
      </c>
      <c r="D1017" s="1420"/>
      <c r="E1017" s="380" t="s">
        <v>15</v>
      </c>
      <c r="F1017" s="359">
        <v>520</v>
      </c>
      <c r="G1017" s="208"/>
      <c r="H1017" s="347">
        <f t="shared" ref="H1017" si="111">F1017*G1017</f>
        <v>0</v>
      </c>
    </row>
    <row r="1018" spans="2:8">
      <c r="B1018" s="1439"/>
      <c r="C1018" s="1440"/>
      <c r="D1018" s="1440"/>
      <c r="E1018" s="1440"/>
      <c r="F1018" s="1440"/>
      <c r="G1018" s="1440"/>
      <c r="H1018" s="1441"/>
    </row>
    <row r="1019" spans="2:8">
      <c r="B1019" s="278" t="s">
        <v>2283</v>
      </c>
      <c r="C1019" s="1451" t="s">
        <v>164</v>
      </c>
      <c r="D1019" s="1452"/>
      <c r="E1019" s="1452"/>
      <c r="F1019" s="1452"/>
      <c r="G1019" s="1453"/>
      <c r="H1019" s="335">
        <f>SUM(H982:H1017)</f>
        <v>0</v>
      </c>
    </row>
    <row r="1020" spans="2:8">
      <c r="B1020" s="241"/>
      <c r="C1020" s="415"/>
      <c r="D1020" s="1114"/>
      <c r="E1020" s="338"/>
      <c r="F1020" s="339"/>
      <c r="G1020" s="244"/>
      <c r="H1020" s="390"/>
    </row>
    <row r="1021" spans="2:8">
      <c r="B1021" s="278" t="s">
        <v>2284</v>
      </c>
      <c r="C1021" s="1442" t="s">
        <v>165</v>
      </c>
      <c r="D1021" s="1443"/>
      <c r="E1021" s="1443"/>
      <c r="F1021" s="1443"/>
      <c r="G1021" s="1443"/>
      <c r="H1021" s="1444"/>
    </row>
    <row r="1022" spans="2:8">
      <c r="B1022" s="1439"/>
      <c r="C1022" s="1440"/>
      <c r="D1022" s="1440"/>
      <c r="E1022" s="1440"/>
      <c r="F1022" s="1440"/>
      <c r="G1022" s="1440"/>
      <c r="H1022" s="1441"/>
    </row>
    <row r="1023" spans="2:8" ht="22.5">
      <c r="B1023" s="1416" t="s">
        <v>2412</v>
      </c>
      <c r="C1023" s="319" t="s">
        <v>166</v>
      </c>
      <c r="D1023" s="1438"/>
      <c r="E1023" s="372"/>
      <c r="F1023" s="405"/>
      <c r="G1023" s="340"/>
      <c r="H1023" s="282"/>
    </row>
    <row r="1024" spans="2:8" ht="22.5">
      <c r="B1024" s="1417"/>
      <c r="C1024" s="323" t="s">
        <v>607</v>
      </c>
      <c r="D1024" s="1438"/>
      <c r="E1024" s="373"/>
      <c r="F1024" s="341"/>
      <c r="G1024" s="322"/>
      <c r="H1024" s="265"/>
    </row>
    <row r="1025" spans="2:8" ht="33.75">
      <c r="B1025" s="1417"/>
      <c r="C1025" s="355" t="s">
        <v>839</v>
      </c>
      <c r="D1025" s="1438"/>
      <c r="E1025" s="373"/>
      <c r="F1025" s="341"/>
      <c r="G1025" s="322"/>
      <c r="H1025" s="265"/>
    </row>
    <row r="1026" spans="2:8" ht="56.25">
      <c r="B1026" s="1417"/>
      <c r="C1026" s="324" t="s">
        <v>608</v>
      </c>
      <c r="D1026" s="1438"/>
      <c r="E1026" s="356"/>
      <c r="F1026" s="344"/>
      <c r="G1026" s="345"/>
      <c r="H1026" s="287"/>
    </row>
    <row r="1027" spans="2:8">
      <c r="B1027" s="1433"/>
      <c r="C1027" s="325" t="s">
        <v>120</v>
      </c>
      <c r="D1027" s="1434"/>
      <c r="E1027" s="402" t="s">
        <v>15</v>
      </c>
      <c r="F1027" s="403">
        <v>100</v>
      </c>
      <c r="G1027" s="208"/>
      <c r="H1027" s="347">
        <f t="shared" ref="H1027" si="112">F1027*G1027</f>
        <v>0</v>
      </c>
    </row>
    <row r="1028" spans="2:8" ht="22.5">
      <c r="B1028" s="1416" t="s">
        <v>2413</v>
      </c>
      <c r="C1028" s="319" t="s">
        <v>609</v>
      </c>
      <c r="D1028" s="1438"/>
      <c r="E1028" s="364"/>
      <c r="F1028" s="365"/>
      <c r="G1028" s="340"/>
      <c r="H1028" s="282"/>
    </row>
    <row r="1029" spans="2:8" ht="33.75">
      <c r="B1029" s="1417"/>
      <c r="C1029" s="355" t="s">
        <v>838</v>
      </c>
      <c r="D1029" s="1438"/>
      <c r="E1029" s="320"/>
      <c r="F1029" s="321"/>
      <c r="G1029" s="322"/>
      <c r="H1029" s="265"/>
    </row>
    <row r="1030" spans="2:8" ht="22.5">
      <c r="B1030" s="1417"/>
      <c r="C1030" s="324" t="s">
        <v>891</v>
      </c>
      <c r="D1030" s="1438"/>
      <c r="E1030" s="366"/>
      <c r="F1030" s="367"/>
      <c r="G1030" s="345"/>
      <c r="H1030" s="287"/>
    </row>
    <row r="1031" spans="2:8">
      <c r="B1031" s="1433"/>
      <c r="C1031" s="325" t="s">
        <v>120</v>
      </c>
      <c r="D1031" s="1434"/>
      <c r="E1031" s="402" t="s">
        <v>15</v>
      </c>
      <c r="F1031" s="403">
        <v>100</v>
      </c>
      <c r="G1031" s="208"/>
      <c r="H1031" s="347">
        <f t="shared" ref="H1031" si="113">F1031*G1031</f>
        <v>0</v>
      </c>
    </row>
    <row r="1032" spans="2:8">
      <c r="B1032" s="1416" t="s">
        <v>2414</v>
      </c>
      <c r="C1032" s="319" t="s">
        <v>3612</v>
      </c>
      <c r="D1032" s="1438"/>
      <c r="E1032" s="364"/>
      <c r="F1032" s="365"/>
      <c r="G1032" s="340"/>
      <c r="H1032" s="282"/>
    </row>
    <row r="1033" spans="2:8" ht="22.5">
      <c r="B1033" s="1417"/>
      <c r="C1033" s="323" t="s">
        <v>676</v>
      </c>
      <c r="D1033" s="1438"/>
      <c r="E1033" s="320"/>
      <c r="F1033" s="321"/>
      <c r="G1033" s="322"/>
      <c r="H1033" s="265"/>
    </row>
    <row r="1034" spans="2:8">
      <c r="B1034" s="1417"/>
      <c r="C1034" s="323" t="s">
        <v>840</v>
      </c>
      <c r="D1034" s="1438"/>
      <c r="E1034" s="320"/>
      <c r="F1034" s="321"/>
      <c r="G1034" s="322"/>
      <c r="H1034" s="265"/>
    </row>
    <row r="1035" spans="2:8">
      <c r="B1035" s="1417"/>
      <c r="C1035" s="323" t="s">
        <v>841</v>
      </c>
      <c r="D1035" s="1438"/>
      <c r="E1035" s="320"/>
      <c r="F1035" s="321"/>
      <c r="G1035" s="322"/>
      <c r="H1035" s="265"/>
    </row>
    <row r="1036" spans="2:8">
      <c r="B1036" s="1417"/>
      <c r="C1036" s="323" t="s">
        <v>842</v>
      </c>
      <c r="D1036" s="1438"/>
      <c r="E1036" s="320"/>
      <c r="F1036" s="321"/>
      <c r="G1036" s="322"/>
      <c r="H1036" s="265"/>
    </row>
    <row r="1037" spans="2:8" ht="33.75">
      <c r="B1037" s="1417"/>
      <c r="C1037" s="323" t="s">
        <v>843</v>
      </c>
      <c r="D1037" s="1438"/>
      <c r="E1037" s="320"/>
      <c r="F1037" s="321"/>
      <c r="G1037" s="322"/>
      <c r="H1037" s="265"/>
    </row>
    <row r="1038" spans="2:8" ht="45">
      <c r="B1038" s="1417"/>
      <c r="C1038" s="355" t="s">
        <v>689</v>
      </c>
      <c r="D1038" s="1438"/>
      <c r="E1038" s="320"/>
      <c r="F1038" s="321"/>
      <c r="G1038" s="322"/>
      <c r="H1038" s="265"/>
    </row>
    <row r="1039" spans="2:8" ht="22.5">
      <c r="B1039" s="1417"/>
      <c r="C1039" s="324" t="s">
        <v>679</v>
      </c>
      <c r="D1039" s="1438"/>
      <c r="E1039" s="366"/>
      <c r="F1039" s="367"/>
      <c r="G1039" s="345"/>
      <c r="H1039" s="287"/>
    </row>
    <row r="1040" spans="2:8">
      <c r="B1040" s="1417"/>
      <c r="C1040" s="325" t="s">
        <v>845</v>
      </c>
      <c r="D1040" s="1434"/>
      <c r="E1040" s="380" t="s">
        <v>70</v>
      </c>
      <c r="F1040" s="416">
        <v>50</v>
      </c>
      <c r="G1040" s="208"/>
      <c r="H1040" s="347">
        <f t="shared" ref="H1040:H1041" si="114">F1040*G1040</f>
        <v>0</v>
      </c>
    </row>
    <row r="1041" spans="2:8">
      <c r="B1041" s="1433"/>
      <c r="C1041" s="325" t="s">
        <v>844</v>
      </c>
      <c r="D1041" s="1434"/>
      <c r="E1041" s="369" t="s">
        <v>15</v>
      </c>
      <c r="F1041" s="381">
        <v>300</v>
      </c>
      <c r="G1041" s="208"/>
      <c r="H1041" s="347">
        <f t="shared" si="114"/>
        <v>0</v>
      </c>
    </row>
    <row r="1042" spans="2:8" ht="22.5">
      <c r="B1042" s="1416" t="s">
        <v>2415</v>
      </c>
      <c r="C1042" s="319" t="s">
        <v>3613</v>
      </c>
      <c r="D1042" s="1438"/>
      <c r="E1042" s="364"/>
      <c r="F1042" s="365"/>
      <c r="G1042" s="340"/>
      <c r="H1042" s="282"/>
    </row>
    <row r="1043" spans="2:8" ht="22.5">
      <c r="B1043" s="1417"/>
      <c r="C1043" s="323" t="s">
        <v>680</v>
      </c>
      <c r="D1043" s="1438"/>
      <c r="E1043" s="320"/>
      <c r="F1043" s="321"/>
      <c r="G1043" s="322"/>
      <c r="H1043" s="265"/>
    </row>
    <row r="1044" spans="2:8">
      <c r="B1044" s="1417"/>
      <c r="C1044" s="323" t="s">
        <v>675</v>
      </c>
      <c r="D1044" s="1438"/>
      <c r="E1044" s="320"/>
      <c r="F1044" s="321"/>
      <c r="G1044" s="322"/>
      <c r="H1044" s="265"/>
    </row>
    <row r="1045" spans="2:8">
      <c r="B1045" s="1417"/>
      <c r="C1045" s="323" t="s">
        <v>677</v>
      </c>
      <c r="D1045" s="1438"/>
      <c r="E1045" s="320"/>
      <c r="F1045" s="321"/>
      <c r="G1045" s="322"/>
      <c r="H1045" s="265"/>
    </row>
    <row r="1046" spans="2:8">
      <c r="B1046" s="1417"/>
      <c r="C1046" s="323" t="s">
        <v>678</v>
      </c>
      <c r="D1046" s="1438"/>
      <c r="E1046" s="320"/>
      <c r="F1046" s="321"/>
      <c r="G1046" s="322"/>
      <c r="H1046" s="265"/>
    </row>
    <row r="1047" spans="2:8" ht="33.75">
      <c r="B1047" s="1417"/>
      <c r="C1047" s="323" t="s">
        <v>843</v>
      </c>
      <c r="D1047" s="1438"/>
      <c r="E1047" s="320"/>
      <c r="F1047" s="321"/>
      <c r="G1047" s="322"/>
      <c r="H1047" s="265"/>
    </row>
    <row r="1048" spans="2:8" ht="22.5">
      <c r="B1048" s="1417"/>
      <c r="C1048" s="324" t="s">
        <v>679</v>
      </c>
      <c r="D1048" s="1438"/>
      <c r="E1048" s="366"/>
      <c r="F1048" s="367"/>
      <c r="G1048" s="345"/>
      <c r="H1048" s="287"/>
    </row>
    <row r="1049" spans="2:8">
      <c r="B1049" s="1417"/>
      <c r="C1049" s="325" t="s">
        <v>845</v>
      </c>
      <c r="D1049" s="1434"/>
      <c r="E1049" s="380" t="s">
        <v>70</v>
      </c>
      <c r="F1049" s="416">
        <v>20</v>
      </c>
      <c r="G1049" s="208"/>
      <c r="H1049" s="347">
        <f t="shared" ref="H1049:H1050" si="115">F1049*G1049</f>
        <v>0</v>
      </c>
    </row>
    <row r="1050" spans="2:8">
      <c r="B1050" s="1433"/>
      <c r="C1050" s="325" t="s">
        <v>120</v>
      </c>
      <c r="D1050" s="1434"/>
      <c r="E1050" s="369" t="s">
        <v>15</v>
      </c>
      <c r="F1050" s="381">
        <v>60</v>
      </c>
      <c r="G1050" s="208"/>
      <c r="H1050" s="347">
        <f t="shared" si="115"/>
        <v>0</v>
      </c>
    </row>
    <row r="1051" spans="2:8">
      <c r="B1051" s="1416" t="s">
        <v>2416</v>
      </c>
      <c r="C1051" s="319" t="s">
        <v>3614</v>
      </c>
      <c r="D1051" s="1438"/>
      <c r="E1051" s="364"/>
      <c r="F1051" s="365"/>
      <c r="G1051" s="374"/>
      <c r="H1051" s="282"/>
    </row>
    <row r="1052" spans="2:8" ht="22.5">
      <c r="B1052" s="1417"/>
      <c r="C1052" s="323" t="s">
        <v>680</v>
      </c>
      <c r="D1052" s="1438"/>
      <c r="E1052" s="320"/>
      <c r="F1052" s="321"/>
      <c r="G1052" s="322"/>
      <c r="H1052" s="265"/>
    </row>
    <row r="1053" spans="2:8">
      <c r="B1053" s="1417"/>
      <c r="C1053" s="323" t="s">
        <v>675</v>
      </c>
      <c r="D1053" s="1438"/>
      <c r="E1053" s="320"/>
      <c r="F1053" s="321"/>
      <c r="G1053" s="322"/>
      <c r="H1053" s="265"/>
    </row>
    <row r="1054" spans="2:8">
      <c r="B1054" s="1417"/>
      <c r="C1054" s="323" t="s">
        <v>677</v>
      </c>
      <c r="D1054" s="1438"/>
      <c r="E1054" s="320"/>
      <c r="F1054" s="321"/>
      <c r="G1054" s="322"/>
      <c r="H1054" s="265"/>
    </row>
    <row r="1055" spans="2:8">
      <c r="B1055" s="1417"/>
      <c r="C1055" s="323" t="s">
        <v>678</v>
      </c>
      <c r="D1055" s="1438"/>
      <c r="E1055" s="320"/>
      <c r="F1055" s="321"/>
      <c r="G1055" s="322"/>
      <c r="H1055" s="265"/>
    </row>
    <row r="1056" spans="2:8" ht="33.75">
      <c r="B1056" s="1417"/>
      <c r="C1056" s="323" t="s">
        <v>843</v>
      </c>
      <c r="D1056" s="1438"/>
      <c r="E1056" s="320"/>
      <c r="F1056" s="321"/>
      <c r="G1056" s="322"/>
      <c r="H1056" s="265"/>
    </row>
    <row r="1057" spans="2:8" ht="45">
      <c r="B1057" s="1417"/>
      <c r="C1057" s="355" t="s">
        <v>689</v>
      </c>
      <c r="D1057" s="1438"/>
      <c r="E1057" s="320"/>
      <c r="F1057" s="321"/>
      <c r="G1057" s="322"/>
      <c r="H1057" s="265"/>
    </row>
    <row r="1058" spans="2:8" ht="22.5">
      <c r="B1058" s="1417"/>
      <c r="C1058" s="324" t="s">
        <v>679</v>
      </c>
      <c r="D1058" s="1438"/>
      <c r="E1058" s="366"/>
      <c r="F1058" s="367"/>
      <c r="G1058" s="345"/>
      <c r="H1058" s="287"/>
    </row>
    <row r="1059" spans="2:8">
      <c r="B1059" s="1433"/>
      <c r="C1059" s="325" t="s">
        <v>120</v>
      </c>
      <c r="D1059" s="1434"/>
      <c r="E1059" s="402" t="s">
        <v>15</v>
      </c>
      <c r="F1059" s="403">
        <v>35</v>
      </c>
      <c r="G1059" s="208"/>
      <c r="H1059" s="347">
        <f t="shared" ref="H1059" si="116">F1059*G1059</f>
        <v>0</v>
      </c>
    </row>
    <row r="1060" spans="2:8" ht="22.5">
      <c r="B1060" s="1416" t="s">
        <v>2417</v>
      </c>
      <c r="C1060" s="319" t="s">
        <v>681</v>
      </c>
      <c r="D1060" s="1438"/>
      <c r="E1060" s="364"/>
      <c r="F1060" s="365"/>
      <c r="G1060" s="374"/>
      <c r="H1060" s="282"/>
    </row>
    <row r="1061" spans="2:8" ht="22.5">
      <c r="B1061" s="1417"/>
      <c r="C1061" s="323" t="s">
        <v>682</v>
      </c>
      <c r="D1061" s="1438"/>
      <c r="E1061" s="320"/>
      <c r="F1061" s="321"/>
      <c r="G1061" s="322"/>
      <c r="H1061" s="265"/>
    </row>
    <row r="1062" spans="2:8">
      <c r="B1062" s="1417"/>
      <c r="C1062" s="323" t="s">
        <v>685</v>
      </c>
      <c r="D1062" s="1438"/>
      <c r="E1062" s="320"/>
      <c r="F1062" s="321"/>
      <c r="G1062" s="322"/>
      <c r="H1062" s="265"/>
    </row>
    <row r="1063" spans="2:8">
      <c r="B1063" s="1417"/>
      <c r="C1063" s="323" t="s">
        <v>683</v>
      </c>
      <c r="D1063" s="1438"/>
      <c r="E1063" s="320"/>
      <c r="F1063" s="321"/>
      <c r="G1063" s="322"/>
      <c r="H1063" s="265"/>
    </row>
    <row r="1064" spans="2:8">
      <c r="B1064" s="1417"/>
      <c r="C1064" s="323" t="s">
        <v>675</v>
      </c>
      <c r="D1064" s="1438"/>
      <c r="E1064" s="320"/>
      <c r="F1064" s="321"/>
      <c r="G1064" s="322"/>
      <c r="H1064" s="265"/>
    </row>
    <row r="1065" spans="2:8">
      <c r="B1065" s="1417"/>
      <c r="C1065" s="323" t="s">
        <v>684</v>
      </c>
      <c r="D1065" s="1438"/>
      <c r="E1065" s="320"/>
      <c r="F1065" s="321"/>
      <c r="G1065" s="322"/>
      <c r="H1065" s="265"/>
    </row>
    <row r="1066" spans="2:8">
      <c r="B1066" s="1417"/>
      <c r="C1066" s="323" t="s">
        <v>678</v>
      </c>
      <c r="D1066" s="1438"/>
      <c r="E1066" s="320"/>
      <c r="F1066" s="321"/>
      <c r="G1066" s="322"/>
      <c r="H1066" s="265"/>
    </row>
    <row r="1067" spans="2:8" ht="33.75">
      <c r="B1067" s="1417"/>
      <c r="C1067" s="323" t="s">
        <v>843</v>
      </c>
      <c r="D1067" s="1438"/>
      <c r="E1067" s="320"/>
      <c r="F1067" s="321"/>
      <c r="G1067" s="322"/>
      <c r="H1067" s="265"/>
    </row>
    <row r="1068" spans="2:8" ht="22.5">
      <c r="B1068" s="1417"/>
      <c r="C1068" s="324" t="s">
        <v>679</v>
      </c>
      <c r="D1068" s="1438"/>
      <c r="E1068" s="366"/>
      <c r="F1068" s="367"/>
      <c r="G1068" s="345"/>
      <c r="H1068" s="287"/>
    </row>
    <row r="1069" spans="2:8">
      <c r="B1069" s="1433"/>
      <c r="C1069" s="325" t="s">
        <v>120</v>
      </c>
      <c r="D1069" s="1434"/>
      <c r="E1069" s="402" t="s">
        <v>15</v>
      </c>
      <c r="F1069" s="403">
        <v>60</v>
      </c>
      <c r="G1069" s="208"/>
      <c r="H1069" s="347">
        <f t="shared" ref="H1069" si="117">F1069*G1069</f>
        <v>0</v>
      </c>
    </row>
    <row r="1070" spans="2:8" ht="33.75">
      <c r="B1070" s="1416" t="s">
        <v>2418</v>
      </c>
      <c r="C1070" s="319" t="s">
        <v>611</v>
      </c>
      <c r="D1070" s="1438"/>
      <c r="E1070" s="364"/>
      <c r="F1070" s="365"/>
      <c r="G1070" s="281"/>
      <c r="H1070" s="282"/>
    </row>
    <row r="1071" spans="2:8" ht="22.5">
      <c r="B1071" s="1417"/>
      <c r="C1071" s="323" t="s">
        <v>607</v>
      </c>
      <c r="D1071" s="1438"/>
      <c r="E1071" s="320"/>
      <c r="F1071" s="321"/>
      <c r="G1071" s="264"/>
      <c r="H1071" s="265"/>
    </row>
    <row r="1072" spans="2:8" ht="33.75">
      <c r="B1072" s="1417"/>
      <c r="C1072" s="355" t="s">
        <v>839</v>
      </c>
      <c r="D1072" s="1438"/>
      <c r="E1072" s="320"/>
      <c r="F1072" s="321"/>
      <c r="G1072" s="264"/>
      <c r="H1072" s="265"/>
    </row>
    <row r="1073" spans="2:8" ht="33.75">
      <c r="B1073" s="1417"/>
      <c r="C1073" s="323" t="s">
        <v>892</v>
      </c>
      <c r="D1073" s="1438"/>
      <c r="E1073" s="320"/>
      <c r="F1073" s="321"/>
      <c r="G1073" s="264"/>
      <c r="H1073" s="265"/>
    </row>
    <row r="1074" spans="2:8">
      <c r="B1074" s="1417"/>
      <c r="C1074" s="324" t="s">
        <v>612</v>
      </c>
      <c r="D1074" s="1438"/>
      <c r="E1074" s="366"/>
      <c r="F1074" s="367"/>
      <c r="G1074" s="286"/>
      <c r="H1074" s="287"/>
    </row>
    <row r="1075" spans="2:8">
      <c r="B1075" s="1433"/>
      <c r="C1075" s="325" t="s">
        <v>613</v>
      </c>
      <c r="D1075" s="1434"/>
      <c r="E1075" s="402" t="s">
        <v>15</v>
      </c>
      <c r="F1075" s="403">
        <v>35</v>
      </c>
      <c r="G1075" s="208"/>
      <c r="H1075" s="347">
        <f t="shared" ref="H1075" si="118">F1075*G1075</f>
        <v>0</v>
      </c>
    </row>
    <row r="1076" spans="2:8" ht="22.5">
      <c r="B1076" s="1416" t="s">
        <v>2419</v>
      </c>
      <c r="C1076" s="319" t="s">
        <v>846</v>
      </c>
      <c r="D1076" s="1438"/>
      <c r="E1076" s="364"/>
      <c r="F1076" s="417"/>
      <c r="G1076" s="340"/>
      <c r="H1076" s="282"/>
    </row>
    <row r="1077" spans="2:8" ht="33.75">
      <c r="B1077" s="1417"/>
      <c r="C1077" s="323" t="s">
        <v>374</v>
      </c>
      <c r="D1077" s="1438"/>
      <c r="E1077" s="320"/>
      <c r="F1077" s="418"/>
      <c r="G1077" s="322"/>
      <c r="H1077" s="265"/>
    </row>
    <row r="1078" spans="2:8" ht="33.75">
      <c r="B1078" s="1417"/>
      <c r="C1078" s="323" t="s">
        <v>847</v>
      </c>
      <c r="D1078" s="1438"/>
      <c r="E1078" s="320"/>
      <c r="F1078" s="418"/>
      <c r="G1078" s="322"/>
      <c r="H1078" s="265"/>
    </row>
    <row r="1079" spans="2:8">
      <c r="B1079" s="1417"/>
      <c r="C1079" s="323" t="s">
        <v>686</v>
      </c>
      <c r="D1079" s="1438"/>
      <c r="E1079" s="320"/>
      <c r="F1079" s="418"/>
      <c r="G1079" s="322"/>
      <c r="H1079" s="265"/>
    </row>
    <row r="1080" spans="2:8" ht="33.75">
      <c r="B1080" s="1417"/>
      <c r="C1080" s="323" t="s">
        <v>848</v>
      </c>
      <c r="D1080" s="1438"/>
      <c r="E1080" s="320"/>
      <c r="F1080" s="418"/>
      <c r="G1080" s="322"/>
      <c r="H1080" s="265"/>
    </row>
    <row r="1081" spans="2:8" ht="45">
      <c r="B1081" s="1417"/>
      <c r="C1081" s="323" t="s">
        <v>3615</v>
      </c>
      <c r="D1081" s="1438"/>
      <c r="E1081" s="320"/>
      <c r="F1081" s="418"/>
      <c r="G1081" s="322"/>
      <c r="H1081" s="265"/>
    </row>
    <row r="1082" spans="2:8" ht="33.75">
      <c r="B1082" s="1417"/>
      <c r="C1082" s="323" t="s">
        <v>375</v>
      </c>
      <c r="D1082" s="1438"/>
      <c r="E1082" s="320"/>
      <c r="F1082" s="418"/>
      <c r="G1082" s="322"/>
      <c r="H1082" s="265"/>
    </row>
    <row r="1083" spans="2:8">
      <c r="B1083" s="1433"/>
      <c r="C1083" s="325" t="s">
        <v>120</v>
      </c>
      <c r="D1083" s="1434"/>
      <c r="E1083" s="326" t="s">
        <v>15</v>
      </c>
      <c r="F1083" s="419">
        <v>250</v>
      </c>
      <c r="G1083" s="208"/>
      <c r="H1083" s="347">
        <f t="shared" ref="H1083" si="119">F1083*G1083</f>
        <v>0</v>
      </c>
    </row>
    <row r="1084" spans="2:8" ht="33.75">
      <c r="B1084" s="1416" t="s">
        <v>2420</v>
      </c>
      <c r="C1084" s="319" t="s">
        <v>849</v>
      </c>
      <c r="D1084" s="1438"/>
      <c r="E1084" s="364"/>
      <c r="F1084" s="417"/>
      <c r="G1084" s="340"/>
      <c r="H1084" s="282"/>
    </row>
    <row r="1085" spans="2:8" ht="33.75">
      <c r="B1085" s="1417"/>
      <c r="C1085" s="323" t="s">
        <v>380</v>
      </c>
      <c r="D1085" s="1438"/>
      <c r="E1085" s="320"/>
      <c r="F1085" s="418"/>
      <c r="G1085" s="322"/>
      <c r="H1085" s="265"/>
    </row>
    <row r="1086" spans="2:8" ht="22.5">
      <c r="B1086" s="1417"/>
      <c r="C1086" s="323" t="s">
        <v>4502</v>
      </c>
      <c r="D1086" s="1438"/>
      <c r="E1086" s="320"/>
      <c r="F1086" s="418"/>
      <c r="G1086" s="322"/>
      <c r="H1086" s="265"/>
    </row>
    <row r="1087" spans="2:8" ht="33.75">
      <c r="B1087" s="1417"/>
      <c r="C1087" s="324" t="s">
        <v>375</v>
      </c>
      <c r="D1087" s="1438"/>
      <c r="E1087" s="366"/>
      <c r="F1087" s="420"/>
      <c r="G1087" s="345"/>
      <c r="H1087" s="287"/>
    </row>
    <row r="1088" spans="2:8">
      <c r="B1088" s="1433"/>
      <c r="C1088" s="325" t="s">
        <v>120</v>
      </c>
      <c r="D1088" s="1434"/>
      <c r="E1088" s="402" t="s">
        <v>15</v>
      </c>
      <c r="F1088" s="421">
        <v>250</v>
      </c>
      <c r="G1088" s="208"/>
      <c r="H1088" s="347">
        <f t="shared" ref="H1088" si="120">F1088*G1088</f>
        <v>0</v>
      </c>
    </row>
    <row r="1089" spans="2:8" ht="22.5">
      <c r="B1089" s="1416" t="s">
        <v>2421</v>
      </c>
      <c r="C1089" s="319" t="s">
        <v>851</v>
      </c>
      <c r="D1089" s="1438"/>
      <c r="E1089" s="364"/>
      <c r="F1089" s="417"/>
      <c r="G1089" s="340"/>
      <c r="H1089" s="282"/>
    </row>
    <row r="1090" spans="2:8" ht="22.5">
      <c r="B1090" s="1417"/>
      <c r="C1090" s="323" t="s">
        <v>376</v>
      </c>
      <c r="D1090" s="1438"/>
      <c r="E1090" s="320"/>
      <c r="F1090" s="418"/>
      <c r="G1090" s="322"/>
      <c r="H1090" s="265"/>
    </row>
    <row r="1091" spans="2:8" ht="22.5">
      <c r="B1091" s="1417"/>
      <c r="C1091" s="323" t="s">
        <v>377</v>
      </c>
      <c r="D1091" s="1438"/>
      <c r="E1091" s="320"/>
      <c r="F1091" s="418"/>
      <c r="G1091" s="322"/>
      <c r="H1091" s="265"/>
    </row>
    <row r="1092" spans="2:8">
      <c r="B1092" s="1417"/>
      <c r="C1092" s="323" t="s">
        <v>686</v>
      </c>
      <c r="D1092" s="1438"/>
      <c r="E1092" s="320"/>
      <c r="F1092" s="418"/>
      <c r="G1092" s="322"/>
      <c r="H1092" s="265"/>
    </row>
    <row r="1093" spans="2:8">
      <c r="B1093" s="1433"/>
      <c r="C1093" s="325" t="s">
        <v>120</v>
      </c>
      <c r="D1093" s="1434"/>
      <c r="E1093" s="326" t="s">
        <v>15</v>
      </c>
      <c r="F1093" s="419">
        <v>220</v>
      </c>
      <c r="G1093" s="208"/>
      <c r="H1093" s="347">
        <f t="shared" ref="H1093" si="121">F1093*G1093</f>
        <v>0</v>
      </c>
    </row>
    <row r="1094" spans="2:8" ht="22.5">
      <c r="B1094" s="1416" t="s">
        <v>2422</v>
      </c>
      <c r="C1094" s="319" t="s">
        <v>378</v>
      </c>
      <c r="D1094" s="1418"/>
      <c r="E1094" s="364"/>
      <c r="F1094" s="417"/>
      <c r="G1094" s="422"/>
      <c r="H1094" s="423"/>
    </row>
    <row r="1095" spans="2:8" ht="33.75">
      <c r="B1095" s="1417"/>
      <c r="C1095" s="323" t="s">
        <v>852</v>
      </c>
      <c r="D1095" s="1419"/>
      <c r="E1095" s="320"/>
      <c r="F1095" s="418"/>
      <c r="G1095" s="424"/>
      <c r="H1095" s="425"/>
    </row>
    <row r="1096" spans="2:8" ht="22.5">
      <c r="B1096" s="1417"/>
      <c r="C1096" s="323" t="s">
        <v>4502</v>
      </c>
      <c r="D1096" s="1419"/>
      <c r="E1096" s="320"/>
      <c r="F1096" s="418"/>
      <c r="G1096" s="424"/>
      <c r="H1096" s="425"/>
    </row>
    <row r="1097" spans="2:8">
      <c r="B1097" s="1417"/>
      <c r="C1097" s="324" t="s">
        <v>379</v>
      </c>
      <c r="D1097" s="1419"/>
      <c r="E1097" s="320"/>
      <c r="F1097" s="418"/>
      <c r="G1097" s="424"/>
      <c r="H1097" s="425"/>
    </row>
    <row r="1098" spans="2:8">
      <c r="B1098" s="1433"/>
      <c r="C1098" s="319" t="s">
        <v>120</v>
      </c>
      <c r="D1098" s="1420"/>
      <c r="E1098" s="326" t="s">
        <v>15</v>
      </c>
      <c r="F1098" s="419">
        <v>220</v>
      </c>
      <c r="G1098" s="208"/>
      <c r="H1098" s="347">
        <f t="shared" ref="H1098" si="122">F1098*G1098</f>
        <v>0</v>
      </c>
    </row>
    <row r="1099" spans="2:8" ht="22.5">
      <c r="B1099" s="1416" t="s">
        <v>3616</v>
      </c>
      <c r="C1099" s="319" t="s">
        <v>3617</v>
      </c>
      <c r="D1099" s="1438"/>
      <c r="E1099" s="364"/>
      <c r="F1099" s="417"/>
      <c r="G1099" s="340"/>
      <c r="H1099" s="282"/>
    </row>
    <row r="1100" spans="2:8" ht="22.5">
      <c r="B1100" s="1417"/>
      <c r="C1100" s="323" t="s">
        <v>3618</v>
      </c>
      <c r="D1100" s="1438"/>
      <c r="E1100" s="320"/>
      <c r="F1100" s="418"/>
      <c r="G1100" s="322"/>
      <c r="H1100" s="265"/>
    </row>
    <row r="1101" spans="2:8" ht="22.5">
      <c r="B1101" s="1417"/>
      <c r="C1101" s="323" t="s">
        <v>3619</v>
      </c>
      <c r="D1101" s="1438"/>
      <c r="E1101" s="320"/>
      <c r="F1101" s="418"/>
      <c r="G1101" s="322"/>
      <c r="H1101" s="265"/>
    </row>
    <row r="1102" spans="2:8" ht="45">
      <c r="B1102" s="1417"/>
      <c r="C1102" s="323" t="s">
        <v>3620</v>
      </c>
      <c r="D1102" s="1438"/>
      <c r="E1102" s="320"/>
      <c r="F1102" s="418"/>
      <c r="G1102" s="322"/>
      <c r="H1102" s="265"/>
    </row>
    <row r="1103" spans="2:8">
      <c r="B1103" s="1417"/>
      <c r="C1103" s="324" t="s">
        <v>379</v>
      </c>
      <c r="D1103" s="1438"/>
      <c r="E1103" s="366"/>
      <c r="F1103" s="420"/>
      <c r="G1103" s="345"/>
      <c r="H1103" s="287"/>
    </row>
    <row r="1104" spans="2:8">
      <c r="B1104" s="1433"/>
      <c r="C1104" s="325" t="s">
        <v>120</v>
      </c>
      <c r="D1104" s="1434"/>
      <c r="E1104" s="380" t="s">
        <v>15</v>
      </c>
      <c r="F1104" s="426">
        <v>110</v>
      </c>
      <c r="G1104" s="208"/>
      <c r="H1104" s="347">
        <f t="shared" ref="H1104" si="123">F1104*G1104</f>
        <v>0</v>
      </c>
    </row>
    <row r="1105" spans="2:8">
      <c r="B1105" s="1439"/>
      <c r="C1105" s="1440"/>
      <c r="D1105" s="1440"/>
      <c r="E1105" s="1440"/>
      <c r="F1105" s="1440"/>
      <c r="G1105" s="1440"/>
      <c r="H1105" s="1441"/>
    </row>
    <row r="1106" spans="2:8">
      <c r="B1106" s="278" t="s">
        <v>2284</v>
      </c>
      <c r="C1106" s="1451" t="s">
        <v>167</v>
      </c>
      <c r="D1106" s="1452"/>
      <c r="E1106" s="1452"/>
      <c r="F1106" s="1452"/>
      <c r="G1106" s="1453"/>
      <c r="H1106" s="335">
        <f>SUM(H1023:H1104)</f>
        <v>0</v>
      </c>
    </row>
    <row r="1107" spans="2:8">
      <c r="B1107" s="1439"/>
      <c r="C1107" s="1440"/>
      <c r="D1107" s="1440"/>
      <c r="E1107" s="1440"/>
      <c r="F1107" s="1440"/>
      <c r="G1107" s="1440"/>
      <c r="H1107" s="1441"/>
    </row>
    <row r="1108" spans="2:8">
      <c r="B1108" s="427" t="s">
        <v>14</v>
      </c>
      <c r="C1108" s="1448" t="s">
        <v>2279</v>
      </c>
      <c r="D1108" s="1449"/>
      <c r="E1108" s="1449"/>
      <c r="F1108" s="1449"/>
      <c r="G1108" s="1450"/>
      <c r="H1108" s="428">
        <f>H1106+H1019+H978+H915+H795+H538+H344+H313+H279</f>
        <v>0</v>
      </c>
    </row>
    <row r="1109" spans="2:8">
      <c r="B1109" s="1454"/>
      <c r="C1109" s="1455"/>
      <c r="D1109" s="1455"/>
      <c r="E1109" s="1455"/>
      <c r="F1109" s="1455"/>
      <c r="G1109" s="1455"/>
      <c r="H1109" s="1456"/>
    </row>
    <row r="1110" spans="2:8">
      <c r="B1110" s="427" t="s">
        <v>2423</v>
      </c>
      <c r="C1110" s="1448" t="s">
        <v>7</v>
      </c>
      <c r="D1110" s="1449"/>
      <c r="E1110" s="1449"/>
      <c r="F1110" s="1449"/>
      <c r="G1110" s="1449"/>
      <c r="H1110" s="1450"/>
    </row>
    <row r="1111" spans="2:8">
      <c r="B1111" s="1439"/>
      <c r="C1111" s="1440"/>
      <c r="D1111" s="1440"/>
      <c r="E1111" s="1440"/>
      <c r="F1111" s="1440"/>
      <c r="G1111" s="1440"/>
      <c r="H1111" s="1441"/>
    </row>
    <row r="1112" spans="2:8">
      <c r="B1112" s="278" t="s">
        <v>81</v>
      </c>
      <c r="C1112" s="1442" t="s">
        <v>11</v>
      </c>
      <c r="D1112" s="1443"/>
      <c r="E1112" s="1443"/>
      <c r="F1112" s="1443"/>
      <c r="G1112" s="1443"/>
      <c r="H1112" s="1444"/>
    </row>
    <row r="1113" spans="2:8">
      <c r="B1113" s="1439"/>
      <c r="C1113" s="1440"/>
      <c r="D1113" s="1440"/>
      <c r="E1113" s="1440"/>
      <c r="F1113" s="1440"/>
      <c r="G1113" s="1440"/>
      <c r="H1113" s="1441"/>
    </row>
    <row r="1114" spans="2:8" ht="33.75">
      <c r="B1114" s="1427" t="s">
        <v>2424</v>
      </c>
      <c r="C1114" s="319" t="s">
        <v>2121</v>
      </c>
      <c r="D1114" s="1428"/>
      <c r="E1114" s="372"/>
      <c r="F1114" s="405"/>
      <c r="G1114" s="340"/>
      <c r="H1114" s="282"/>
    </row>
    <row r="1115" spans="2:8" ht="33.75">
      <c r="B1115" s="1427"/>
      <c r="C1115" s="349" t="s">
        <v>4362</v>
      </c>
      <c r="D1115" s="1429"/>
      <c r="E1115" s="373"/>
      <c r="F1115" s="341"/>
      <c r="G1115" s="322"/>
      <c r="H1115" s="265"/>
    </row>
    <row r="1116" spans="2:8" ht="45">
      <c r="B1116" s="1427"/>
      <c r="C1116" s="349" t="s">
        <v>4363</v>
      </c>
      <c r="D1116" s="1429"/>
      <c r="E1116" s="373"/>
      <c r="F1116" s="341"/>
      <c r="G1116" s="322"/>
      <c r="H1116" s="265"/>
    </row>
    <row r="1117" spans="2:8" ht="22.5">
      <c r="B1117" s="1427"/>
      <c r="C1117" s="349" t="s">
        <v>490</v>
      </c>
      <c r="D1117" s="1429"/>
      <c r="E1117" s="373"/>
      <c r="F1117" s="341"/>
      <c r="G1117" s="322"/>
      <c r="H1117" s="265"/>
    </row>
    <row r="1118" spans="2:8" ht="45">
      <c r="B1118" s="1427"/>
      <c r="C1118" s="349" t="s">
        <v>502</v>
      </c>
      <c r="D1118" s="1429"/>
      <c r="E1118" s="373"/>
      <c r="F1118" s="341"/>
      <c r="G1118" s="322"/>
      <c r="H1118" s="265"/>
    </row>
    <row r="1119" spans="2:8">
      <c r="B1119" s="1427"/>
      <c r="C1119" s="342" t="s">
        <v>491</v>
      </c>
      <c r="D1119" s="1429"/>
      <c r="E1119" s="356"/>
      <c r="F1119" s="344"/>
      <c r="G1119" s="345"/>
      <c r="H1119" s="287"/>
    </row>
    <row r="1120" spans="2:8">
      <c r="B1120" s="1427"/>
      <c r="C1120" s="429" t="s">
        <v>3621</v>
      </c>
      <c r="D1120" s="1419"/>
      <c r="E1120" s="380" t="s">
        <v>15</v>
      </c>
      <c r="F1120" s="359">
        <v>35</v>
      </c>
      <c r="G1120" s="208"/>
      <c r="H1120" s="347">
        <f t="shared" ref="H1120:H1123" si="124">F1120*G1120</f>
        <v>0</v>
      </c>
    </row>
    <row r="1121" spans="2:8">
      <c r="B1121" s="1427"/>
      <c r="C1121" s="429" t="s">
        <v>3622</v>
      </c>
      <c r="D1121" s="1419"/>
      <c r="E1121" s="326" t="s">
        <v>15</v>
      </c>
      <c r="F1121" s="327">
        <v>8</v>
      </c>
      <c r="G1121" s="208"/>
      <c r="H1121" s="347">
        <f t="shared" si="124"/>
        <v>0</v>
      </c>
    </row>
    <row r="1122" spans="2:8">
      <c r="B1122" s="1427"/>
      <c r="C1122" s="429" t="s">
        <v>3623</v>
      </c>
      <c r="D1122" s="1419"/>
      <c r="E1122" s="326" t="s">
        <v>15</v>
      </c>
      <c r="F1122" s="327">
        <v>40</v>
      </c>
      <c r="G1122" s="208"/>
      <c r="H1122" s="347">
        <f t="shared" si="124"/>
        <v>0</v>
      </c>
    </row>
    <row r="1123" spans="2:8">
      <c r="B1123" s="1427"/>
      <c r="C1123" s="429" t="s">
        <v>3624</v>
      </c>
      <c r="D1123" s="1420"/>
      <c r="E1123" s="369" t="s">
        <v>15</v>
      </c>
      <c r="F1123" s="381">
        <v>25</v>
      </c>
      <c r="G1123" s="208"/>
      <c r="H1123" s="347">
        <f t="shared" si="124"/>
        <v>0</v>
      </c>
    </row>
    <row r="1124" spans="2:8" ht="33.75">
      <c r="B1124" s="1427" t="s">
        <v>2425</v>
      </c>
      <c r="C1124" s="346" t="s">
        <v>2122</v>
      </c>
      <c r="D1124" s="1428"/>
      <c r="E1124" s="364"/>
      <c r="F1124" s="365"/>
      <c r="G1124" s="340"/>
      <c r="H1124" s="282"/>
    </row>
    <row r="1125" spans="2:8" ht="22.5">
      <c r="B1125" s="1427"/>
      <c r="C1125" s="349" t="s">
        <v>893</v>
      </c>
      <c r="D1125" s="1429"/>
      <c r="E1125" s="320"/>
      <c r="F1125" s="321"/>
      <c r="G1125" s="322"/>
      <c r="H1125" s="265"/>
    </row>
    <row r="1126" spans="2:8" ht="45">
      <c r="B1126" s="1427"/>
      <c r="C1126" s="349" t="s">
        <v>4364</v>
      </c>
      <c r="D1126" s="1429"/>
      <c r="E1126" s="320"/>
      <c r="F1126" s="321"/>
      <c r="G1126" s="322"/>
      <c r="H1126" s="265"/>
    </row>
    <row r="1127" spans="2:8" ht="22.5">
      <c r="B1127" s="1427"/>
      <c r="C1127" s="323" t="s">
        <v>490</v>
      </c>
      <c r="D1127" s="1429"/>
      <c r="E1127" s="320"/>
      <c r="F1127" s="321"/>
      <c r="G1127" s="322"/>
      <c r="H1127" s="265"/>
    </row>
    <row r="1128" spans="2:8" ht="45">
      <c r="B1128" s="1427"/>
      <c r="C1128" s="323" t="s">
        <v>502</v>
      </c>
      <c r="D1128" s="1429"/>
      <c r="E1128" s="320"/>
      <c r="F1128" s="321"/>
      <c r="G1128" s="322"/>
      <c r="H1128" s="265"/>
    </row>
    <row r="1129" spans="2:8">
      <c r="B1129" s="1427"/>
      <c r="C1129" s="324" t="s">
        <v>491</v>
      </c>
      <c r="D1129" s="1429"/>
      <c r="E1129" s="366"/>
      <c r="F1129" s="367"/>
      <c r="G1129" s="345"/>
      <c r="H1129" s="287"/>
    </row>
    <row r="1130" spans="2:8">
      <c r="B1130" s="1427"/>
      <c r="C1130" s="430" t="s">
        <v>3625</v>
      </c>
      <c r="D1130" s="1420"/>
      <c r="E1130" s="402" t="s">
        <v>15</v>
      </c>
      <c r="F1130" s="403">
        <v>50</v>
      </c>
      <c r="G1130" s="208"/>
      <c r="H1130" s="347">
        <f t="shared" ref="H1130" si="125">F1130*G1130</f>
        <v>0</v>
      </c>
    </row>
    <row r="1131" spans="2:8" ht="22.5">
      <c r="B1131" s="1427" t="s">
        <v>2426</v>
      </c>
      <c r="C1131" s="431" t="s">
        <v>493</v>
      </c>
      <c r="D1131" s="1428"/>
      <c r="E1131" s="364"/>
      <c r="F1131" s="365"/>
      <c r="G1131" s="340"/>
      <c r="H1131" s="282"/>
    </row>
    <row r="1132" spans="2:8" ht="33.75">
      <c r="B1132" s="1427"/>
      <c r="C1132" s="432" t="s">
        <v>492</v>
      </c>
      <c r="D1132" s="1429"/>
      <c r="E1132" s="320"/>
      <c r="F1132" s="321"/>
      <c r="G1132" s="322"/>
      <c r="H1132" s="265"/>
    </row>
    <row r="1133" spans="2:8" ht="45">
      <c r="B1133" s="1427"/>
      <c r="C1133" s="432" t="s">
        <v>502</v>
      </c>
      <c r="D1133" s="1429"/>
      <c r="E1133" s="320"/>
      <c r="F1133" s="321"/>
      <c r="G1133" s="322"/>
      <c r="H1133" s="265"/>
    </row>
    <row r="1134" spans="2:8">
      <c r="B1134" s="1427"/>
      <c r="C1134" s="433" t="s">
        <v>491</v>
      </c>
      <c r="D1134" s="1429"/>
      <c r="E1134" s="366"/>
      <c r="F1134" s="367"/>
      <c r="G1134" s="345"/>
      <c r="H1134" s="287"/>
    </row>
    <row r="1135" spans="2:8">
      <c r="B1135" s="1427"/>
      <c r="C1135" s="430" t="s">
        <v>3626</v>
      </c>
      <c r="D1135" s="1419"/>
      <c r="E1135" s="380" t="s">
        <v>15</v>
      </c>
      <c r="F1135" s="359">
        <v>90</v>
      </c>
      <c r="G1135" s="208"/>
      <c r="H1135" s="347">
        <f t="shared" ref="H1135:H1139" si="126">F1135*G1135</f>
        <v>0</v>
      </c>
    </row>
    <row r="1136" spans="2:8">
      <c r="B1136" s="1427"/>
      <c r="C1136" s="430" t="s">
        <v>3627</v>
      </c>
      <c r="D1136" s="1419"/>
      <c r="E1136" s="326" t="s">
        <v>15</v>
      </c>
      <c r="F1136" s="327">
        <v>24</v>
      </c>
      <c r="G1136" s="208"/>
      <c r="H1136" s="347">
        <f t="shared" si="126"/>
        <v>0</v>
      </c>
    </row>
    <row r="1137" spans="2:8">
      <c r="B1137" s="1427"/>
      <c r="C1137" s="430" t="s">
        <v>3628</v>
      </c>
      <c r="D1137" s="1419"/>
      <c r="E1137" s="326" t="s">
        <v>15</v>
      </c>
      <c r="F1137" s="327">
        <v>8</v>
      </c>
      <c r="G1137" s="208"/>
      <c r="H1137" s="347">
        <f t="shared" si="126"/>
        <v>0</v>
      </c>
    </row>
    <row r="1138" spans="2:8">
      <c r="B1138" s="1427"/>
      <c r="C1138" s="430" t="s">
        <v>3629</v>
      </c>
      <c r="D1138" s="1419"/>
      <c r="E1138" s="326" t="s">
        <v>15</v>
      </c>
      <c r="F1138" s="327">
        <v>6</v>
      </c>
      <c r="G1138" s="208"/>
      <c r="H1138" s="347">
        <f t="shared" si="126"/>
        <v>0</v>
      </c>
    </row>
    <row r="1139" spans="2:8">
      <c r="B1139" s="1427"/>
      <c r="C1139" s="430" t="s">
        <v>3630</v>
      </c>
      <c r="D1139" s="1420"/>
      <c r="E1139" s="369" t="s">
        <v>15</v>
      </c>
      <c r="F1139" s="381">
        <v>65</v>
      </c>
      <c r="G1139" s="208"/>
      <c r="H1139" s="347">
        <f t="shared" si="126"/>
        <v>0</v>
      </c>
    </row>
    <row r="1140" spans="2:8" ht="33.75">
      <c r="B1140" s="1427" t="s">
        <v>2427</v>
      </c>
      <c r="C1140" s="319" t="s">
        <v>2123</v>
      </c>
      <c r="D1140" s="1428"/>
      <c r="E1140" s="364"/>
      <c r="F1140" s="365"/>
      <c r="G1140" s="340"/>
      <c r="H1140" s="282"/>
    </row>
    <row r="1141" spans="2:8" ht="33.75">
      <c r="B1141" s="1427"/>
      <c r="C1141" s="349" t="s">
        <v>4365</v>
      </c>
      <c r="D1141" s="1429"/>
      <c r="E1141" s="320"/>
      <c r="F1141" s="321"/>
      <c r="G1141" s="322"/>
      <c r="H1141" s="265"/>
    </row>
    <row r="1142" spans="2:8" ht="45">
      <c r="B1142" s="1427"/>
      <c r="C1142" s="349" t="s">
        <v>4366</v>
      </c>
      <c r="D1142" s="1429"/>
      <c r="E1142" s="320"/>
      <c r="F1142" s="321"/>
      <c r="G1142" s="322"/>
      <c r="H1142" s="265"/>
    </row>
    <row r="1143" spans="2:8" ht="22.5">
      <c r="B1143" s="1427"/>
      <c r="C1143" s="323" t="s">
        <v>490</v>
      </c>
      <c r="D1143" s="1429"/>
      <c r="E1143" s="320"/>
      <c r="F1143" s="321"/>
      <c r="G1143" s="322"/>
      <c r="H1143" s="265"/>
    </row>
    <row r="1144" spans="2:8" ht="45">
      <c r="B1144" s="1427"/>
      <c r="C1144" s="323" t="s">
        <v>502</v>
      </c>
      <c r="D1144" s="1429"/>
      <c r="E1144" s="320"/>
      <c r="F1144" s="321"/>
      <c r="G1144" s="322"/>
      <c r="H1144" s="265"/>
    </row>
    <row r="1145" spans="2:8">
      <c r="B1145" s="1427"/>
      <c r="C1145" s="324" t="s">
        <v>491</v>
      </c>
      <c r="D1145" s="1429"/>
      <c r="E1145" s="366"/>
      <c r="F1145" s="367"/>
      <c r="G1145" s="345"/>
      <c r="H1145" s="287"/>
    </row>
    <row r="1146" spans="2:8">
      <c r="B1146" s="1427"/>
      <c r="C1146" s="325" t="s">
        <v>3631</v>
      </c>
      <c r="D1146" s="1419"/>
      <c r="E1146" s="380" t="s">
        <v>15</v>
      </c>
      <c r="F1146" s="359">
        <v>145</v>
      </c>
      <c r="G1146" s="208"/>
      <c r="H1146" s="347">
        <f t="shared" ref="H1146:H1147" si="127">F1146*G1146</f>
        <v>0</v>
      </c>
    </row>
    <row r="1147" spans="2:8">
      <c r="B1147" s="1427"/>
      <c r="C1147" s="325" t="s">
        <v>3632</v>
      </c>
      <c r="D1147" s="1420"/>
      <c r="E1147" s="369" t="s">
        <v>15</v>
      </c>
      <c r="F1147" s="381">
        <v>18</v>
      </c>
      <c r="G1147" s="208"/>
      <c r="H1147" s="347">
        <f t="shared" si="127"/>
        <v>0</v>
      </c>
    </row>
    <row r="1148" spans="2:8" ht="33.75">
      <c r="B1148" s="1427" t="s">
        <v>2428</v>
      </c>
      <c r="C1148" s="319" t="s">
        <v>2124</v>
      </c>
      <c r="D1148" s="1428"/>
      <c r="E1148" s="364"/>
      <c r="F1148" s="365"/>
      <c r="G1148" s="340"/>
      <c r="H1148" s="282"/>
    </row>
    <row r="1149" spans="2:8" ht="33.75">
      <c r="B1149" s="1427"/>
      <c r="C1149" s="323" t="s">
        <v>894</v>
      </c>
      <c r="D1149" s="1429"/>
      <c r="E1149" s="320"/>
      <c r="F1149" s="321"/>
      <c r="G1149" s="322"/>
      <c r="H1149" s="265"/>
    </row>
    <row r="1150" spans="2:8" ht="45">
      <c r="B1150" s="1427"/>
      <c r="C1150" s="349" t="s">
        <v>4366</v>
      </c>
      <c r="D1150" s="1429"/>
      <c r="E1150" s="320"/>
      <c r="F1150" s="321"/>
      <c r="G1150" s="322"/>
      <c r="H1150" s="265"/>
    </row>
    <row r="1151" spans="2:8" ht="22.5">
      <c r="B1151" s="1427"/>
      <c r="C1151" s="323" t="s">
        <v>490</v>
      </c>
      <c r="D1151" s="1429"/>
      <c r="E1151" s="320"/>
      <c r="F1151" s="321"/>
      <c r="G1151" s="322"/>
      <c r="H1151" s="265"/>
    </row>
    <row r="1152" spans="2:8" ht="45">
      <c r="B1152" s="1427"/>
      <c r="C1152" s="323" t="s">
        <v>502</v>
      </c>
      <c r="D1152" s="1429"/>
      <c r="E1152" s="320"/>
      <c r="F1152" s="321"/>
      <c r="G1152" s="322"/>
      <c r="H1152" s="265"/>
    </row>
    <row r="1153" spans="2:8">
      <c r="B1153" s="1427"/>
      <c r="C1153" s="324" t="s">
        <v>491</v>
      </c>
      <c r="D1153" s="1429"/>
      <c r="E1153" s="366"/>
      <c r="F1153" s="367"/>
      <c r="G1153" s="345"/>
      <c r="H1153" s="287"/>
    </row>
    <row r="1154" spans="2:8">
      <c r="B1154" s="1427"/>
      <c r="C1154" s="325" t="s">
        <v>3633</v>
      </c>
      <c r="D1154" s="1419"/>
      <c r="E1154" s="380" t="s">
        <v>15</v>
      </c>
      <c r="F1154" s="359">
        <v>34</v>
      </c>
      <c r="G1154" s="208"/>
      <c r="H1154" s="347">
        <f t="shared" ref="H1154:H1155" si="128">F1154*G1154</f>
        <v>0</v>
      </c>
    </row>
    <row r="1155" spans="2:8">
      <c r="B1155" s="1427"/>
      <c r="C1155" s="325" t="s">
        <v>3634</v>
      </c>
      <c r="D1155" s="1420"/>
      <c r="E1155" s="369" t="s">
        <v>15</v>
      </c>
      <c r="F1155" s="381">
        <v>34</v>
      </c>
      <c r="G1155" s="208"/>
      <c r="H1155" s="347">
        <f t="shared" si="128"/>
        <v>0</v>
      </c>
    </row>
    <row r="1156" spans="2:8" ht="33.75">
      <c r="B1156" s="1427" t="s">
        <v>2429</v>
      </c>
      <c r="C1156" s="319" t="s">
        <v>2125</v>
      </c>
      <c r="D1156" s="1428"/>
      <c r="E1156" s="364"/>
      <c r="F1156" s="365"/>
      <c r="G1156" s="340"/>
      <c r="H1156" s="282"/>
    </row>
    <row r="1157" spans="2:8" ht="22.5">
      <c r="B1157" s="1427"/>
      <c r="C1157" s="323" t="s">
        <v>895</v>
      </c>
      <c r="D1157" s="1429"/>
      <c r="E1157" s="320"/>
      <c r="F1157" s="321"/>
      <c r="G1157" s="322"/>
      <c r="H1157" s="265"/>
    </row>
    <row r="1158" spans="2:8" ht="45">
      <c r="B1158" s="1427"/>
      <c r="C1158" s="349" t="s">
        <v>4366</v>
      </c>
      <c r="D1158" s="1429"/>
      <c r="E1158" s="320"/>
      <c r="F1158" s="321"/>
      <c r="G1158" s="322"/>
      <c r="H1158" s="265"/>
    </row>
    <row r="1159" spans="2:8" ht="22.5">
      <c r="B1159" s="1427"/>
      <c r="C1159" s="323" t="s">
        <v>490</v>
      </c>
      <c r="D1159" s="1429"/>
      <c r="E1159" s="320"/>
      <c r="F1159" s="321"/>
      <c r="G1159" s="322"/>
      <c r="H1159" s="265"/>
    </row>
    <row r="1160" spans="2:8" ht="45">
      <c r="B1160" s="1427"/>
      <c r="C1160" s="323" t="s">
        <v>502</v>
      </c>
      <c r="D1160" s="1429"/>
      <c r="E1160" s="320"/>
      <c r="F1160" s="321"/>
      <c r="G1160" s="322"/>
      <c r="H1160" s="265"/>
    </row>
    <row r="1161" spans="2:8">
      <c r="B1161" s="1427"/>
      <c r="C1161" s="324" t="s">
        <v>491</v>
      </c>
      <c r="D1161" s="1429"/>
      <c r="E1161" s="366"/>
      <c r="F1161" s="367"/>
      <c r="G1161" s="345"/>
      <c r="H1161" s="287"/>
    </row>
    <row r="1162" spans="2:8">
      <c r="B1162" s="1427"/>
      <c r="C1162" s="430" t="s">
        <v>3635</v>
      </c>
      <c r="D1162" s="1419"/>
      <c r="E1162" s="380" t="s">
        <v>15</v>
      </c>
      <c r="F1162" s="359">
        <v>30</v>
      </c>
      <c r="G1162" s="208"/>
      <c r="H1162" s="347">
        <f t="shared" ref="H1162:H1163" si="129">F1162*G1162</f>
        <v>0</v>
      </c>
    </row>
    <row r="1163" spans="2:8">
      <c r="B1163" s="1427"/>
      <c r="C1163" s="430" t="s">
        <v>3636</v>
      </c>
      <c r="D1163" s="1420"/>
      <c r="E1163" s="369" t="s">
        <v>15</v>
      </c>
      <c r="F1163" s="381">
        <v>30</v>
      </c>
      <c r="G1163" s="208"/>
      <c r="H1163" s="347">
        <f t="shared" si="129"/>
        <v>0</v>
      </c>
    </row>
    <row r="1164" spans="2:8" ht="33.75">
      <c r="B1164" s="1427" t="s">
        <v>2430</v>
      </c>
      <c r="C1164" s="319" t="s">
        <v>2126</v>
      </c>
      <c r="D1164" s="1428"/>
      <c r="E1164" s="364"/>
      <c r="F1164" s="365"/>
      <c r="G1164" s="340"/>
      <c r="H1164" s="282"/>
    </row>
    <row r="1165" spans="2:8" ht="33.75">
      <c r="B1165" s="1427"/>
      <c r="C1165" s="323" t="s">
        <v>896</v>
      </c>
      <c r="D1165" s="1429"/>
      <c r="E1165" s="320"/>
      <c r="F1165" s="321"/>
      <c r="G1165" s="322"/>
      <c r="H1165" s="265"/>
    </row>
    <row r="1166" spans="2:8" ht="45">
      <c r="B1166" s="1427"/>
      <c r="C1166" s="349" t="s">
        <v>4366</v>
      </c>
      <c r="D1166" s="1429"/>
      <c r="E1166" s="320"/>
      <c r="F1166" s="321"/>
      <c r="G1166" s="322"/>
      <c r="H1166" s="265"/>
    </row>
    <row r="1167" spans="2:8" ht="22.5">
      <c r="B1167" s="1427"/>
      <c r="C1167" s="323" t="s">
        <v>490</v>
      </c>
      <c r="D1167" s="1429"/>
      <c r="E1167" s="320"/>
      <c r="F1167" s="321"/>
      <c r="G1167" s="322"/>
      <c r="H1167" s="265"/>
    </row>
    <row r="1168" spans="2:8" ht="45">
      <c r="B1168" s="1427"/>
      <c r="C1168" s="323" t="s">
        <v>502</v>
      </c>
      <c r="D1168" s="1429"/>
      <c r="E1168" s="320"/>
      <c r="F1168" s="321"/>
      <c r="G1168" s="322"/>
      <c r="H1168" s="265"/>
    </row>
    <row r="1169" spans="2:8">
      <c r="B1169" s="1427"/>
      <c r="C1169" s="324" t="s">
        <v>491</v>
      </c>
      <c r="D1169" s="1429"/>
      <c r="E1169" s="366"/>
      <c r="F1169" s="367"/>
      <c r="G1169" s="345"/>
      <c r="H1169" s="287"/>
    </row>
    <row r="1170" spans="2:8">
      <c r="B1170" s="1427"/>
      <c r="C1170" s="325" t="s">
        <v>3637</v>
      </c>
      <c r="D1170" s="1419"/>
      <c r="E1170" s="380" t="s">
        <v>15</v>
      </c>
      <c r="F1170" s="359">
        <v>120</v>
      </c>
      <c r="G1170" s="208"/>
      <c r="H1170" s="347">
        <f t="shared" ref="H1170:H1172" si="130">F1170*G1170</f>
        <v>0</v>
      </c>
    </row>
    <row r="1171" spans="2:8">
      <c r="B1171" s="1427"/>
      <c r="C1171" s="325" t="s">
        <v>3633</v>
      </c>
      <c r="D1171" s="1419"/>
      <c r="E1171" s="326" t="s">
        <v>15</v>
      </c>
      <c r="F1171" s="327">
        <v>35</v>
      </c>
      <c r="G1171" s="208"/>
      <c r="H1171" s="347">
        <f t="shared" si="130"/>
        <v>0</v>
      </c>
    </row>
    <row r="1172" spans="2:8">
      <c r="B1172" s="1427"/>
      <c r="C1172" s="325" t="s">
        <v>3638</v>
      </c>
      <c r="D1172" s="1420"/>
      <c r="E1172" s="369" t="s">
        <v>15</v>
      </c>
      <c r="F1172" s="381">
        <v>35</v>
      </c>
      <c r="G1172" s="208"/>
      <c r="H1172" s="347">
        <f t="shared" si="130"/>
        <v>0</v>
      </c>
    </row>
    <row r="1173" spans="2:8" ht="45">
      <c r="B1173" s="1427" t="s">
        <v>2431</v>
      </c>
      <c r="C1173" s="319" t="s">
        <v>2127</v>
      </c>
      <c r="D1173" s="1428"/>
      <c r="E1173" s="364"/>
      <c r="F1173" s="365"/>
      <c r="G1173" s="340"/>
      <c r="H1173" s="282"/>
    </row>
    <row r="1174" spans="2:8" ht="22.5">
      <c r="B1174" s="1427"/>
      <c r="C1174" s="323" t="s">
        <v>897</v>
      </c>
      <c r="D1174" s="1429"/>
      <c r="E1174" s="320"/>
      <c r="F1174" s="321"/>
      <c r="G1174" s="322"/>
      <c r="H1174" s="265"/>
    </row>
    <row r="1175" spans="2:8" ht="45">
      <c r="B1175" s="1427"/>
      <c r="C1175" s="349" t="s">
        <v>4364</v>
      </c>
      <c r="D1175" s="1429"/>
      <c r="E1175" s="320"/>
      <c r="F1175" s="321"/>
      <c r="G1175" s="322"/>
      <c r="H1175" s="265"/>
    </row>
    <row r="1176" spans="2:8" ht="22.5">
      <c r="B1176" s="1427"/>
      <c r="C1176" s="349" t="s">
        <v>490</v>
      </c>
      <c r="D1176" s="1429"/>
      <c r="E1176" s="320"/>
      <c r="F1176" s="321"/>
      <c r="G1176" s="322"/>
      <c r="H1176" s="265"/>
    </row>
    <row r="1177" spans="2:8" ht="45">
      <c r="B1177" s="1439"/>
      <c r="C1177" s="349" t="s">
        <v>502</v>
      </c>
      <c r="D1177" s="1489"/>
      <c r="E1177" s="320"/>
      <c r="F1177" s="321"/>
      <c r="G1177" s="322"/>
      <c r="H1177" s="265"/>
    </row>
    <row r="1178" spans="2:8">
      <c r="B1178" s="1427"/>
      <c r="C1178" s="342" t="s">
        <v>491</v>
      </c>
      <c r="D1178" s="1429"/>
      <c r="E1178" s="366"/>
      <c r="F1178" s="367"/>
      <c r="G1178" s="345"/>
      <c r="H1178" s="287"/>
    </row>
    <row r="1179" spans="2:8">
      <c r="B1179" s="1427"/>
      <c r="C1179" s="429" t="s">
        <v>3639</v>
      </c>
      <c r="D1179" s="1419"/>
      <c r="E1179" s="380" t="s">
        <v>15</v>
      </c>
      <c r="F1179" s="359">
        <v>45</v>
      </c>
      <c r="G1179" s="208"/>
      <c r="H1179" s="347">
        <f t="shared" ref="H1179:H1180" si="131">F1179*G1179</f>
        <v>0</v>
      </c>
    </row>
    <row r="1180" spans="2:8">
      <c r="B1180" s="1427"/>
      <c r="C1180" s="429" t="s">
        <v>3640</v>
      </c>
      <c r="D1180" s="1420"/>
      <c r="E1180" s="369" t="s">
        <v>15</v>
      </c>
      <c r="F1180" s="381">
        <v>35</v>
      </c>
      <c r="G1180" s="208"/>
      <c r="H1180" s="347">
        <f t="shared" si="131"/>
        <v>0</v>
      </c>
    </row>
    <row r="1181" spans="2:8" ht="33.75">
      <c r="B1181" s="1427" t="s">
        <v>2432</v>
      </c>
      <c r="C1181" s="346" t="s">
        <v>4367</v>
      </c>
      <c r="D1181" s="1428"/>
      <c r="E1181" s="364"/>
      <c r="F1181" s="365"/>
      <c r="G1181" s="281"/>
      <c r="H1181" s="282"/>
    </row>
    <row r="1182" spans="2:8">
      <c r="B1182" s="1427"/>
      <c r="C1182" s="349" t="s">
        <v>497</v>
      </c>
      <c r="D1182" s="1429"/>
      <c r="E1182" s="320"/>
      <c r="F1182" s="321"/>
      <c r="G1182" s="264"/>
      <c r="H1182" s="265"/>
    </row>
    <row r="1183" spans="2:8">
      <c r="B1183" s="1427"/>
      <c r="C1183" s="342" t="s">
        <v>17</v>
      </c>
      <c r="D1183" s="1429"/>
      <c r="E1183" s="366"/>
      <c r="F1183" s="367"/>
      <c r="G1183" s="286"/>
      <c r="H1183" s="287"/>
    </row>
    <row r="1184" spans="2:8">
      <c r="B1184" s="1427"/>
      <c r="C1184" s="352" t="s">
        <v>494</v>
      </c>
      <c r="D1184" s="1419"/>
      <c r="E1184" s="380" t="s">
        <v>1</v>
      </c>
      <c r="F1184" s="359">
        <v>27</v>
      </c>
      <c r="G1184" s="208"/>
      <c r="H1184" s="347">
        <f t="shared" ref="H1184:H1185" si="132">F1184*G1184</f>
        <v>0</v>
      </c>
    </row>
    <row r="1185" spans="2:8">
      <c r="B1185" s="1427"/>
      <c r="C1185" s="352" t="s">
        <v>495</v>
      </c>
      <c r="D1185" s="1420"/>
      <c r="E1185" s="369" t="s">
        <v>1</v>
      </c>
      <c r="F1185" s="381">
        <v>1</v>
      </c>
      <c r="G1185" s="208"/>
      <c r="H1185" s="347">
        <f t="shared" si="132"/>
        <v>0</v>
      </c>
    </row>
    <row r="1186" spans="2:8">
      <c r="B1186" s="1427" t="s">
        <v>2433</v>
      </c>
      <c r="C1186" s="346" t="s">
        <v>496</v>
      </c>
      <c r="D1186" s="1428"/>
      <c r="E1186" s="364"/>
      <c r="F1186" s="365"/>
      <c r="G1186" s="281"/>
      <c r="H1186" s="282"/>
    </row>
    <row r="1187" spans="2:8" ht="33.75">
      <c r="B1187" s="1427"/>
      <c r="C1187" s="349" t="s">
        <v>4503</v>
      </c>
      <c r="D1187" s="1429"/>
      <c r="E1187" s="320"/>
      <c r="F1187" s="321"/>
      <c r="G1187" s="264"/>
      <c r="H1187" s="265"/>
    </row>
    <row r="1188" spans="2:8">
      <c r="B1188" s="1427"/>
      <c r="C1188" s="349" t="s">
        <v>497</v>
      </c>
      <c r="D1188" s="1429"/>
      <c r="E1188" s="320"/>
      <c r="F1188" s="321"/>
      <c r="G1188" s="264"/>
      <c r="H1188" s="265"/>
    </row>
    <row r="1189" spans="2:8">
      <c r="B1189" s="1427"/>
      <c r="C1189" s="342" t="s">
        <v>17</v>
      </c>
      <c r="D1189" s="1429"/>
      <c r="E1189" s="366"/>
      <c r="F1189" s="367"/>
      <c r="G1189" s="286"/>
      <c r="H1189" s="287"/>
    </row>
    <row r="1190" spans="2:8">
      <c r="B1190" s="1427"/>
      <c r="C1190" s="352" t="s">
        <v>853</v>
      </c>
      <c r="D1190" s="1420"/>
      <c r="E1190" s="402" t="s">
        <v>1</v>
      </c>
      <c r="F1190" s="403">
        <v>5</v>
      </c>
      <c r="G1190" s="208"/>
      <c r="H1190" s="347">
        <f t="shared" ref="H1190" si="133">F1190*G1190</f>
        <v>0</v>
      </c>
    </row>
    <row r="1191" spans="2:8" ht="45">
      <c r="B1191" s="1427" t="s">
        <v>2434</v>
      </c>
      <c r="C1191" s="346" t="s">
        <v>4368</v>
      </c>
      <c r="D1191" s="1428"/>
      <c r="E1191" s="364"/>
      <c r="F1191" s="365"/>
      <c r="G1191" s="281"/>
      <c r="H1191" s="282"/>
    </row>
    <row r="1192" spans="2:8" ht="33.75">
      <c r="B1192" s="1427"/>
      <c r="C1192" s="323" t="s">
        <v>498</v>
      </c>
      <c r="D1192" s="1429"/>
      <c r="E1192" s="320"/>
      <c r="F1192" s="321"/>
      <c r="G1192" s="264"/>
      <c r="H1192" s="265"/>
    </row>
    <row r="1193" spans="2:8" ht="33.75">
      <c r="B1193" s="1427"/>
      <c r="C1193" s="349" t="s">
        <v>4369</v>
      </c>
      <c r="D1193" s="1429"/>
      <c r="E1193" s="320"/>
      <c r="F1193" s="321"/>
      <c r="G1193" s="264"/>
      <c r="H1193" s="265"/>
    </row>
    <row r="1194" spans="2:8" ht="33.75">
      <c r="B1194" s="1427"/>
      <c r="C1194" s="323" t="s">
        <v>499</v>
      </c>
      <c r="D1194" s="1429"/>
      <c r="E1194" s="320"/>
      <c r="F1194" s="321"/>
      <c r="G1194" s="322"/>
      <c r="H1194" s="265"/>
    </row>
    <row r="1195" spans="2:8" ht="22.5">
      <c r="B1195" s="1427"/>
      <c r="C1195" s="355" t="s">
        <v>3641</v>
      </c>
      <c r="D1195" s="1429"/>
      <c r="E1195" s="320"/>
      <c r="F1195" s="321"/>
      <c r="G1195" s="322"/>
      <c r="H1195" s="265"/>
    </row>
    <row r="1196" spans="2:8" ht="33.75">
      <c r="B1196" s="1427"/>
      <c r="C1196" s="323" t="s">
        <v>500</v>
      </c>
      <c r="D1196" s="1429"/>
      <c r="E1196" s="320"/>
      <c r="F1196" s="321"/>
      <c r="G1196" s="322"/>
      <c r="H1196" s="265"/>
    </row>
    <row r="1197" spans="2:8" ht="22.5">
      <c r="B1197" s="1427"/>
      <c r="C1197" s="324" t="s">
        <v>171</v>
      </c>
      <c r="D1197" s="1429"/>
      <c r="E1197" s="366"/>
      <c r="F1197" s="367"/>
      <c r="G1197" s="345"/>
      <c r="H1197" s="287"/>
    </row>
    <row r="1198" spans="2:8">
      <c r="B1198" s="1427"/>
      <c r="C1198" s="325" t="s">
        <v>258</v>
      </c>
      <c r="D1198" s="1420"/>
      <c r="E1198" s="402" t="s">
        <v>15</v>
      </c>
      <c r="F1198" s="403">
        <v>145</v>
      </c>
      <c r="G1198" s="208"/>
      <c r="H1198" s="347">
        <f t="shared" ref="H1198" si="134">F1198*G1198</f>
        <v>0</v>
      </c>
    </row>
    <row r="1199" spans="2:8" ht="45">
      <c r="B1199" s="1416" t="s">
        <v>2435</v>
      </c>
      <c r="C1199" s="346" t="s">
        <v>4370</v>
      </c>
      <c r="D1199" s="1418"/>
      <c r="E1199" s="364"/>
      <c r="F1199" s="365"/>
      <c r="G1199" s="281"/>
      <c r="H1199" s="282"/>
    </row>
    <row r="1200" spans="2:8" ht="33.75">
      <c r="B1200" s="1417"/>
      <c r="C1200" s="349" t="s">
        <v>498</v>
      </c>
      <c r="D1200" s="1419"/>
      <c r="E1200" s="320"/>
      <c r="F1200" s="321"/>
      <c r="G1200" s="264"/>
      <c r="H1200" s="265"/>
    </row>
    <row r="1201" spans="2:8" ht="33.75">
      <c r="B1201" s="1417"/>
      <c r="C1201" s="349" t="s">
        <v>4369</v>
      </c>
      <c r="D1201" s="1419"/>
      <c r="E1201" s="320"/>
      <c r="F1201" s="321"/>
      <c r="G1201" s="264"/>
      <c r="H1201" s="265"/>
    </row>
    <row r="1202" spans="2:8" ht="33.75">
      <c r="B1202" s="1417"/>
      <c r="C1202" s="349" t="s">
        <v>499</v>
      </c>
      <c r="D1202" s="1419"/>
      <c r="E1202" s="320"/>
      <c r="F1202" s="321"/>
      <c r="G1202" s="322"/>
      <c r="H1202" s="265"/>
    </row>
    <row r="1203" spans="2:8" ht="33.75">
      <c r="B1203" s="1417"/>
      <c r="C1203" s="349" t="s">
        <v>500</v>
      </c>
      <c r="D1203" s="1419"/>
      <c r="E1203" s="320"/>
      <c r="F1203" s="321"/>
      <c r="G1203" s="322"/>
      <c r="H1203" s="265"/>
    </row>
    <row r="1204" spans="2:8" ht="22.5">
      <c r="B1204" s="1417"/>
      <c r="C1204" s="349" t="s">
        <v>171</v>
      </c>
      <c r="D1204" s="1419"/>
      <c r="E1204" s="320"/>
      <c r="F1204" s="321"/>
      <c r="G1204" s="322"/>
      <c r="H1204" s="265"/>
    </row>
    <row r="1205" spans="2:8">
      <c r="B1205" s="1417"/>
      <c r="C1205" s="342" t="s">
        <v>258</v>
      </c>
      <c r="D1205" s="1419"/>
      <c r="E1205" s="366"/>
      <c r="F1205" s="367"/>
      <c r="G1205" s="345"/>
      <c r="H1205" s="287"/>
    </row>
    <row r="1206" spans="2:8">
      <c r="B1206" s="1417"/>
      <c r="C1206" s="352" t="s">
        <v>3642</v>
      </c>
      <c r="D1206" s="1419"/>
      <c r="E1206" s="326" t="s">
        <v>15</v>
      </c>
      <c r="F1206" s="327">
        <v>15</v>
      </c>
      <c r="G1206" s="208"/>
      <c r="H1206" s="347">
        <f t="shared" ref="H1206:H1210" si="135">F1206*G1206</f>
        <v>0</v>
      </c>
    </row>
    <row r="1207" spans="2:8">
      <c r="B1207" s="1417"/>
      <c r="C1207" s="352" t="s">
        <v>3643</v>
      </c>
      <c r="D1207" s="1419"/>
      <c r="E1207" s="326" t="s">
        <v>15</v>
      </c>
      <c r="F1207" s="327">
        <v>82</v>
      </c>
      <c r="G1207" s="208"/>
      <c r="H1207" s="347">
        <f t="shared" si="135"/>
        <v>0</v>
      </c>
    </row>
    <row r="1208" spans="2:8">
      <c r="B1208" s="1417"/>
      <c r="C1208" s="352" t="s">
        <v>3644</v>
      </c>
      <c r="D1208" s="1419"/>
      <c r="E1208" s="326" t="s">
        <v>15</v>
      </c>
      <c r="F1208" s="327">
        <v>62</v>
      </c>
      <c r="G1208" s="208"/>
      <c r="H1208" s="347">
        <f t="shared" si="135"/>
        <v>0</v>
      </c>
    </row>
    <row r="1209" spans="2:8">
      <c r="B1209" s="1417"/>
      <c r="C1209" s="352" t="s">
        <v>3645</v>
      </c>
      <c r="D1209" s="1419"/>
      <c r="E1209" s="326" t="s">
        <v>15</v>
      </c>
      <c r="F1209" s="327">
        <v>105</v>
      </c>
      <c r="G1209" s="208"/>
      <c r="H1209" s="347">
        <f t="shared" si="135"/>
        <v>0</v>
      </c>
    </row>
    <row r="1210" spans="2:8">
      <c r="B1210" s="1433"/>
      <c r="C1210" s="346" t="s">
        <v>3646</v>
      </c>
      <c r="D1210" s="1420"/>
      <c r="E1210" s="326" t="s">
        <v>15</v>
      </c>
      <c r="F1210" s="327">
        <v>16</v>
      </c>
      <c r="G1210" s="208"/>
      <c r="H1210" s="347">
        <f t="shared" si="135"/>
        <v>0</v>
      </c>
    </row>
    <row r="1211" spans="2:8" ht="45">
      <c r="B1211" s="1427" t="s">
        <v>2436</v>
      </c>
      <c r="C1211" s="346" t="s">
        <v>4371</v>
      </c>
      <c r="D1211" s="1428"/>
      <c r="E1211" s="364"/>
      <c r="F1211" s="365"/>
      <c r="G1211" s="281"/>
      <c r="H1211" s="282"/>
    </row>
    <row r="1212" spans="2:8" ht="33.75">
      <c r="B1212" s="1427"/>
      <c r="C1212" s="349" t="s">
        <v>498</v>
      </c>
      <c r="D1212" s="1429"/>
      <c r="E1212" s="320"/>
      <c r="F1212" s="321"/>
      <c r="G1212" s="264"/>
      <c r="H1212" s="265"/>
    </row>
    <row r="1213" spans="2:8" ht="33.75">
      <c r="B1213" s="1427"/>
      <c r="C1213" s="349" t="s">
        <v>4369</v>
      </c>
      <c r="D1213" s="1429"/>
      <c r="E1213" s="320"/>
      <c r="F1213" s="321"/>
      <c r="G1213" s="264"/>
      <c r="H1213" s="265"/>
    </row>
    <row r="1214" spans="2:8" ht="33.75">
      <c r="B1214" s="1427"/>
      <c r="C1214" s="323" t="s">
        <v>499</v>
      </c>
      <c r="D1214" s="1429"/>
      <c r="E1214" s="320"/>
      <c r="F1214" s="321"/>
      <c r="G1214" s="264"/>
      <c r="H1214" s="265"/>
    </row>
    <row r="1215" spans="2:8" ht="22.5">
      <c r="B1215" s="1427"/>
      <c r="C1215" s="355" t="s">
        <v>3647</v>
      </c>
      <c r="D1215" s="1429"/>
      <c r="E1215" s="320"/>
      <c r="F1215" s="321"/>
      <c r="G1215" s="264"/>
      <c r="H1215" s="265"/>
    </row>
    <row r="1216" spans="2:8" ht="33.75">
      <c r="B1216" s="1427"/>
      <c r="C1216" s="323" t="s">
        <v>500</v>
      </c>
      <c r="D1216" s="1429"/>
      <c r="E1216" s="320"/>
      <c r="F1216" s="321"/>
      <c r="G1216" s="264"/>
      <c r="H1216" s="265"/>
    </row>
    <row r="1217" spans="2:8" ht="22.5">
      <c r="B1217" s="1427"/>
      <c r="C1217" s="323" t="s">
        <v>171</v>
      </c>
      <c r="D1217" s="1429"/>
      <c r="E1217" s="320"/>
      <c r="F1217" s="321"/>
      <c r="G1217" s="264"/>
      <c r="H1217" s="265"/>
    </row>
    <row r="1218" spans="2:8">
      <c r="B1218" s="1427"/>
      <c r="C1218" s="342" t="s">
        <v>258</v>
      </c>
      <c r="D1218" s="1429"/>
      <c r="E1218" s="366"/>
      <c r="F1218" s="367"/>
      <c r="G1218" s="286"/>
      <c r="H1218" s="287"/>
    </row>
    <row r="1219" spans="2:8">
      <c r="B1219" s="1427"/>
      <c r="C1219" s="352" t="s">
        <v>3648</v>
      </c>
      <c r="D1219" s="1419"/>
      <c r="E1219" s="380" t="s">
        <v>15</v>
      </c>
      <c r="F1219" s="359">
        <v>15</v>
      </c>
      <c r="G1219" s="208"/>
      <c r="H1219" s="347">
        <f t="shared" ref="H1219:H1222" si="136">F1219*G1219</f>
        <v>0</v>
      </c>
    </row>
    <row r="1220" spans="2:8" ht="22.5">
      <c r="B1220" s="1427"/>
      <c r="C1220" s="352" t="s">
        <v>3649</v>
      </c>
      <c r="D1220" s="1419"/>
      <c r="E1220" s="434" t="s">
        <v>15</v>
      </c>
      <c r="F1220" s="435">
        <v>450</v>
      </c>
      <c r="G1220" s="208"/>
      <c r="H1220" s="347">
        <f t="shared" si="136"/>
        <v>0</v>
      </c>
    </row>
    <row r="1221" spans="2:8">
      <c r="B1221" s="1427"/>
      <c r="C1221" s="352" t="s">
        <v>3650</v>
      </c>
      <c r="D1221" s="1419"/>
      <c r="E1221" s="326" t="s">
        <v>15</v>
      </c>
      <c r="F1221" s="327">
        <v>95</v>
      </c>
      <c r="G1221" s="208"/>
      <c r="H1221" s="347">
        <f t="shared" si="136"/>
        <v>0</v>
      </c>
    </row>
    <row r="1222" spans="2:8">
      <c r="B1222" s="1427"/>
      <c r="C1222" s="352" t="s">
        <v>3651</v>
      </c>
      <c r="D1222" s="1420"/>
      <c r="E1222" s="369" t="s">
        <v>15</v>
      </c>
      <c r="F1222" s="381">
        <v>70</v>
      </c>
      <c r="G1222" s="208"/>
      <c r="H1222" s="347">
        <f t="shared" si="136"/>
        <v>0</v>
      </c>
    </row>
    <row r="1223" spans="2:8" ht="45">
      <c r="B1223" s="1416" t="s">
        <v>2437</v>
      </c>
      <c r="C1223" s="346" t="s">
        <v>4372</v>
      </c>
      <c r="D1223" s="1418"/>
      <c r="E1223" s="364"/>
      <c r="F1223" s="365"/>
      <c r="G1223" s="281"/>
      <c r="H1223" s="282"/>
    </row>
    <row r="1224" spans="2:8" ht="33.75">
      <c r="B1224" s="1417"/>
      <c r="C1224" s="349" t="s">
        <v>498</v>
      </c>
      <c r="D1224" s="1419"/>
      <c r="E1224" s="320"/>
      <c r="F1224" s="321"/>
      <c r="G1224" s="264"/>
      <c r="H1224" s="265"/>
    </row>
    <row r="1225" spans="2:8" ht="33.75">
      <c r="B1225" s="1417"/>
      <c r="C1225" s="349" t="s">
        <v>4369</v>
      </c>
      <c r="D1225" s="1419"/>
      <c r="E1225" s="320"/>
      <c r="F1225" s="321"/>
      <c r="G1225" s="264"/>
      <c r="H1225" s="265"/>
    </row>
    <row r="1226" spans="2:8" ht="33.75">
      <c r="B1226" s="1417"/>
      <c r="C1226" s="323" t="s">
        <v>499</v>
      </c>
      <c r="D1226" s="1419"/>
      <c r="E1226" s="320"/>
      <c r="F1226" s="321"/>
      <c r="G1226" s="264"/>
      <c r="H1226" s="265"/>
    </row>
    <row r="1227" spans="2:8" ht="22.5">
      <c r="B1227" s="1417"/>
      <c r="C1227" s="355" t="s">
        <v>3647</v>
      </c>
      <c r="D1227" s="1419"/>
      <c r="E1227" s="320"/>
      <c r="F1227" s="321"/>
      <c r="G1227" s="264"/>
      <c r="H1227" s="265"/>
    </row>
    <row r="1228" spans="2:8" ht="33.75">
      <c r="B1228" s="1417"/>
      <c r="C1228" s="323" t="s">
        <v>500</v>
      </c>
      <c r="D1228" s="1419"/>
      <c r="E1228" s="320"/>
      <c r="F1228" s="321"/>
      <c r="G1228" s="264"/>
      <c r="H1228" s="265"/>
    </row>
    <row r="1229" spans="2:8" ht="22.5">
      <c r="B1229" s="1417"/>
      <c r="C1229" s="323" t="s">
        <v>171</v>
      </c>
      <c r="D1229" s="1419"/>
      <c r="E1229" s="320"/>
      <c r="F1229" s="321"/>
      <c r="G1229" s="264"/>
      <c r="H1229" s="265"/>
    </row>
    <row r="1230" spans="2:8">
      <c r="B1230" s="1417"/>
      <c r="C1230" s="324" t="s">
        <v>258</v>
      </c>
      <c r="D1230" s="1419"/>
      <c r="E1230" s="366"/>
      <c r="F1230" s="367"/>
      <c r="G1230" s="286"/>
      <c r="H1230" s="287"/>
    </row>
    <row r="1231" spans="2:8">
      <c r="B1231" s="1417"/>
      <c r="C1231" s="352" t="s">
        <v>3652</v>
      </c>
      <c r="D1231" s="1419"/>
      <c r="E1231" s="326" t="s">
        <v>15</v>
      </c>
      <c r="F1231" s="327">
        <v>15</v>
      </c>
      <c r="G1231" s="208"/>
      <c r="H1231" s="347">
        <f t="shared" ref="H1231:H1233" si="137">F1231*G1231</f>
        <v>0</v>
      </c>
    </row>
    <row r="1232" spans="2:8">
      <c r="B1232" s="1417"/>
      <c r="C1232" s="352" t="s">
        <v>3653</v>
      </c>
      <c r="D1232" s="1419"/>
      <c r="E1232" s="326" t="s">
        <v>15</v>
      </c>
      <c r="F1232" s="327">
        <v>420</v>
      </c>
      <c r="G1232" s="208"/>
      <c r="H1232" s="347">
        <f t="shared" si="137"/>
        <v>0</v>
      </c>
    </row>
    <row r="1233" spans="2:8">
      <c r="B1233" s="1433"/>
      <c r="C1233" s="346" t="s">
        <v>3654</v>
      </c>
      <c r="D1233" s="1420"/>
      <c r="E1233" s="326" t="s">
        <v>15</v>
      </c>
      <c r="F1233" s="327">
        <v>7</v>
      </c>
      <c r="G1233" s="208"/>
      <c r="H1233" s="347">
        <f t="shared" si="137"/>
        <v>0</v>
      </c>
    </row>
    <row r="1234" spans="2:8" ht="45">
      <c r="B1234" s="1427" t="s">
        <v>2438</v>
      </c>
      <c r="C1234" s="346" t="s">
        <v>4373</v>
      </c>
      <c r="D1234" s="1428"/>
      <c r="E1234" s="364"/>
      <c r="F1234" s="365"/>
      <c r="G1234" s="281"/>
      <c r="H1234" s="282"/>
    </row>
    <row r="1235" spans="2:8" ht="33.75">
      <c r="B1235" s="1427"/>
      <c r="C1235" s="349" t="s">
        <v>498</v>
      </c>
      <c r="D1235" s="1429"/>
      <c r="E1235" s="320"/>
      <c r="F1235" s="321"/>
      <c r="G1235" s="264"/>
      <c r="H1235" s="265"/>
    </row>
    <row r="1236" spans="2:8" ht="33.75">
      <c r="B1236" s="1427"/>
      <c r="C1236" s="349" t="s">
        <v>4369</v>
      </c>
      <c r="D1236" s="1429"/>
      <c r="E1236" s="320"/>
      <c r="F1236" s="321"/>
      <c r="G1236" s="264"/>
      <c r="H1236" s="265"/>
    </row>
    <row r="1237" spans="2:8" ht="33.75">
      <c r="B1237" s="1427"/>
      <c r="C1237" s="349" t="s">
        <v>499</v>
      </c>
      <c r="D1237" s="1429"/>
      <c r="E1237" s="320"/>
      <c r="F1237" s="321"/>
      <c r="G1237" s="264"/>
      <c r="H1237" s="265"/>
    </row>
    <row r="1238" spans="2:8" ht="22.5">
      <c r="B1238" s="1427"/>
      <c r="C1238" s="436" t="s">
        <v>3647</v>
      </c>
      <c r="D1238" s="1429"/>
      <c r="E1238" s="320"/>
      <c r="F1238" s="321"/>
      <c r="G1238" s="264"/>
      <c r="H1238" s="265"/>
    </row>
    <row r="1239" spans="2:8" ht="33.75">
      <c r="B1239" s="1427"/>
      <c r="C1239" s="349" t="s">
        <v>500</v>
      </c>
      <c r="D1239" s="1429"/>
      <c r="E1239" s="320"/>
      <c r="F1239" s="321"/>
      <c r="G1239" s="264"/>
      <c r="H1239" s="265"/>
    </row>
    <row r="1240" spans="2:8" ht="22.5">
      <c r="B1240" s="1427"/>
      <c r="C1240" s="349" t="s">
        <v>171</v>
      </c>
      <c r="D1240" s="1429"/>
      <c r="E1240" s="320"/>
      <c r="F1240" s="321"/>
      <c r="G1240" s="264"/>
      <c r="H1240" s="265"/>
    </row>
    <row r="1241" spans="2:8">
      <c r="B1241" s="1427"/>
      <c r="C1241" s="342" t="s">
        <v>258</v>
      </c>
      <c r="D1241" s="1429"/>
      <c r="E1241" s="366"/>
      <c r="F1241" s="367"/>
      <c r="G1241" s="286"/>
      <c r="H1241" s="287"/>
    </row>
    <row r="1242" spans="2:8">
      <c r="B1242" s="1427"/>
      <c r="C1242" s="352" t="s">
        <v>3655</v>
      </c>
      <c r="D1242" s="1420"/>
      <c r="E1242" s="402" t="s">
        <v>15</v>
      </c>
      <c r="F1242" s="403">
        <v>170</v>
      </c>
      <c r="G1242" s="208"/>
      <c r="H1242" s="347">
        <f t="shared" ref="H1242" si="138">F1242*G1242</f>
        <v>0</v>
      </c>
    </row>
    <row r="1243" spans="2:8" ht="45">
      <c r="B1243" s="1427" t="s">
        <v>2439</v>
      </c>
      <c r="C1243" s="346" t="s">
        <v>4374</v>
      </c>
      <c r="D1243" s="1428"/>
      <c r="E1243" s="364"/>
      <c r="F1243" s="365"/>
      <c r="G1243" s="281"/>
      <c r="H1243" s="282"/>
    </row>
    <row r="1244" spans="2:8" ht="45">
      <c r="B1244" s="1427"/>
      <c r="C1244" s="349" t="s">
        <v>4375</v>
      </c>
      <c r="D1244" s="1429"/>
      <c r="E1244" s="320"/>
      <c r="F1244" s="321"/>
      <c r="G1244" s="264"/>
      <c r="H1244" s="265"/>
    </row>
    <row r="1245" spans="2:8" ht="33.75">
      <c r="B1245" s="1427"/>
      <c r="C1245" s="349" t="s">
        <v>4369</v>
      </c>
      <c r="D1245" s="1429"/>
      <c r="E1245" s="320"/>
      <c r="F1245" s="321"/>
      <c r="G1245" s="264"/>
      <c r="H1245" s="265"/>
    </row>
    <row r="1246" spans="2:8" ht="33.75">
      <c r="B1246" s="1427"/>
      <c r="C1246" s="323" t="s">
        <v>499</v>
      </c>
      <c r="D1246" s="1429"/>
      <c r="E1246" s="320"/>
      <c r="F1246" s="321"/>
      <c r="G1246" s="264"/>
      <c r="H1246" s="265"/>
    </row>
    <row r="1247" spans="2:8" ht="22.5">
      <c r="B1247" s="1427"/>
      <c r="C1247" s="355" t="s">
        <v>3647</v>
      </c>
      <c r="D1247" s="1429"/>
      <c r="E1247" s="320"/>
      <c r="F1247" s="321"/>
      <c r="G1247" s="264"/>
      <c r="H1247" s="265"/>
    </row>
    <row r="1248" spans="2:8" ht="33.75">
      <c r="B1248" s="1427"/>
      <c r="C1248" s="323" t="s">
        <v>500</v>
      </c>
      <c r="D1248" s="1429"/>
      <c r="E1248" s="320"/>
      <c r="F1248" s="321"/>
      <c r="G1248" s="264"/>
      <c r="H1248" s="265"/>
    </row>
    <row r="1249" spans="2:8" ht="22.5">
      <c r="B1249" s="1427"/>
      <c r="C1249" s="349" t="s">
        <v>171</v>
      </c>
      <c r="D1249" s="1429"/>
      <c r="E1249" s="320"/>
      <c r="F1249" s="321"/>
      <c r="G1249" s="264"/>
      <c r="H1249" s="265"/>
    </row>
    <row r="1250" spans="2:8">
      <c r="B1250" s="1427"/>
      <c r="C1250" s="342" t="s">
        <v>258</v>
      </c>
      <c r="D1250" s="1429"/>
      <c r="E1250" s="366"/>
      <c r="F1250" s="367"/>
      <c r="G1250" s="286"/>
      <c r="H1250" s="287"/>
    </row>
    <row r="1251" spans="2:8">
      <c r="B1251" s="1427"/>
      <c r="C1251" s="352" t="s">
        <v>3656</v>
      </c>
      <c r="D1251" s="1419"/>
      <c r="E1251" s="380" t="s">
        <v>15</v>
      </c>
      <c r="F1251" s="359">
        <v>60</v>
      </c>
      <c r="G1251" s="208"/>
      <c r="H1251" s="347">
        <f t="shared" ref="H1251:H1253" si="139">F1251*G1251</f>
        <v>0</v>
      </c>
    </row>
    <row r="1252" spans="2:8">
      <c r="B1252" s="1427"/>
      <c r="C1252" s="352" t="s">
        <v>3657</v>
      </c>
      <c r="D1252" s="1419"/>
      <c r="E1252" s="326" t="s">
        <v>15</v>
      </c>
      <c r="F1252" s="327">
        <v>14</v>
      </c>
      <c r="G1252" s="208"/>
      <c r="H1252" s="347">
        <f t="shared" si="139"/>
        <v>0</v>
      </c>
    </row>
    <row r="1253" spans="2:8">
      <c r="B1253" s="1427"/>
      <c r="C1253" s="352" t="s">
        <v>3638</v>
      </c>
      <c r="D1253" s="1420"/>
      <c r="E1253" s="369" t="s">
        <v>15</v>
      </c>
      <c r="F1253" s="381">
        <v>14</v>
      </c>
      <c r="G1253" s="208"/>
      <c r="H1253" s="347">
        <f t="shared" si="139"/>
        <v>0</v>
      </c>
    </row>
    <row r="1254" spans="2:8" ht="33.75">
      <c r="B1254" s="1427" t="s">
        <v>2440</v>
      </c>
      <c r="C1254" s="346" t="s">
        <v>4376</v>
      </c>
      <c r="D1254" s="1438"/>
      <c r="E1254" s="364"/>
      <c r="F1254" s="365"/>
      <c r="G1254" s="281"/>
      <c r="H1254" s="282"/>
    </row>
    <row r="1255" spans="2:8" ht="22.5">
      <c r="B1255" s="1427"/>
      <c r="C1255" s="349" t="s">
        <v>898</v>
      </c>
      <c r="D1255" s="1438"/>
      <c r="E1255" s="320"/>
      <c r="F1255" s="321"/>
      <c r="G1255" s="264"/>
      <c r="H1255" s="265"/>
    </row>
    <row r="1256" spans="2:8" ht="33.75">
      <c r="B1256" s="1427"/>
      <c r="C1256" s="349" t="s">
        <v>4377</v>
      </c>
      <c r="D1256" s="1438"/>
      <c r="E1256" s="320"/>
      <c r="F1256" s="321"/>
      <c r="G1256" s="264"/>
      <c r="H1256" s="265"/>
    </row>
    <row r="1257" spans="2:8" ht="33.75">
      <c r="B1257" s="1427"/>
      <c r="C1257" s="349" t="s">
        <v>504</v>
      </c>
      <c r="D1257" s="1438"/>
      <c r="E1257" s="320"/>
      <c r="F1257" s="321"/>
      <c r="G1257" s="264"/>
      <c r="H1257" s="265"/>
    </row>
    <row r="1258" spans="2:8" ht="56.25">
      <c r="B1258" s="1427"/>
      <c r="C1258" s="349" t="s">
        <v>3658</v>
      </c>
      <c r="D1258" s="1438"/>
      <c r="E1258" s="320"/>
      <c r="F1258" s="321"/>
      <c r="G1258" s="264"/>
      <c r="H1258" s="265"/>
    </row>
    <row r="1259" spans="2:8" ht="22.5">
      <c r="B1259" s="1427"/>
      <c r="C1259" s="349" t="s">
        <v>171</v>
      </c>
      <c r="D1259" s="1438"/>
      <c r="E1259" s="320"/>
      <c r="F1259" s="321"/>
      <c r="G1259" s="264"/>
      <c r="H1259" s="265"/>
    </row>
    <row r="1260" spans="2:8">
      <c r="B1260" s="1427"/>
      <c r="C1260" s="342" t="s">
        <v>258</v>
      </c>
      <c r="D1260" s="1438"/>
      <c r="E1260" s="366"/>
      <c r="F1260" s="367"/>
      <c r="G1260" s="286"/>
      <c r="H1260" s="287"/>
    </row>
    <row r="1261" spans="2:8">
      <c r="B1261" s="1427"/>
      <c r="C1261" s="352" t="s">
        <v>3659</v>
      </c>
      <c r="D1261" s="1434"/>
      <c r="E1261" s="402" t="s">
        <v>15</v>
      </c>
      <c r="F1261" s="403">
        <v>16</v>
      </c>
      <c r="G1261" s="208"/>
      <c r="H1261" s="347">
        <f t="shared" ref="H1261" si="140">F1261*G1261</f>
        <v>0</v>
      </c>
    </row>
    <row r="1262" spans="2:8" ht="33.75">
      <c r="B1262" s="1427" t="s">
        <v>2441</v>
      </c>
      <c r="C1262" s="346" t="s">
        <v>4376</v>
      </c>
      <c r="D1262" s="1438"/>
      <c r="E1262" s="364"/>
      <c r="F1262" s="365"/>
      <c r="G1262" s="281"/>
      <c r="H1262" s="282"/>
    </row>
    <row r="1263" spans="2:8" ht="56.25">
      <c r="B1263" s="1427"/>
      <c r="C1263" s="436" t="s">
        <v>3660</v>
      </c>
      <c r="D1263" s="1438"/>
      <c r="E1263" s="320"/>
      <c r="F1263" s="321"/>
      <c r="G1263" s="264"/>
      <c r="H1263" s="265"/>
    </row>
    <row r="1264" spans="2:8" ht="33.75">
      <c r="B1264" s="1427"/>
      <c r="C1264" s="349" t="s">
        <v>4378</v>
      </c>
      <c r="D1264" s="1438"/>
      <c r="E1264" s="320"/>
      <c r="F1264" s="321"/>
      <c r="G1264" s="264"/>
      <c r="H1264" s="265"/>
    </row>
    <row r="1265" spans="2:8" ht="33.75">
      <c r="B1265" s="1427"/>
      <c r="C1265" s="349" t="s">
        <v>4369</v>
      </c>
      <c r="D1265" s="1438"/>
      <c r="E1265" s="320"/>
      <c r="F1265" s="321"/>
      <c r="G1265" s="264"/>
      <c r="H1265" s="265"/>
    </row>
    <row r="1266" spans="2:8" ht="33.75">
      <c r="B1266" s="1427"/>
      <c r="C1266" s="349" t="s">
        <v>504</v>
      </c>
      <c r="D1266" s="1438"/>
      <c r="E1266" s="320"/>
      <c r="F1266" s="321"/>
      <c r="G1266" s="264"/>
      <c r="H1266" s="265"/>
    </row>
    <row r="1267" spans="2:8" ht="56.25">
      <c r="B1267" s="1427"/>
      <c r="C1267" s="323" t="s">
        <v>3658</v>
      </c>
      <c r="D1267" s="1438"/>
      <c r="E1267" s="320"/>
      <c r="F1267" s="321"/>
      <c r="G1267" s="264"/>
      <c r="H1267" s="265"/>
    </row>
    <row r="1268" spans="2:8" ht="22.5">
      <c r="B1268" s="1427"/>
      <c r="C1268" s="323" t="s">
        <v>171</v>
      </c>
      <c r="D1268" s="1438"/>
      <c r="E1268" s="320"/>
      <c r="F1268" s="321"/>
      <c r="G1268" s="264"/>
      <c r="H1268" s="265"/>
    </row>
    <row r="1269" spans="2:8">
      <c r="B1269" s="1427"/>
      <c r="C1269" s="324" t="s">
        <v>258</v>
      </c>
      <c r="D1269" s="1438"/>
      <c r="E1269" s="366"/>
      <c r="F1269" s="367"/>
      <c r="G1269" s="376"/>
      <c r="H1269" s="287"/>
    </row>
    <row r="1270" spans="2:8">
      <c r="B1270" s="1427"/>
      <c r="C1270" s="325" t="s">
        <v>3661</v>
      </c>
      <c r="D1270" s="1434"/>
      <c r="E1270" s="380" t="s">
        <v>15</v>
      </c>
      <c r="F1270" s="359">
        <v>150</v>
      </c>
      <c r="G1270" s="208"/>
      <c r="H1270" s="347">
        <f t="shared" ref="H1270:H1279" si="141">F1270*G1270</f>
        <v>0</v>
      </c>
    </row>
    <row r="1271" spans="2:8">
      <c r="B1271" s="1427"/>
      <c r="C1271" s="325" t="s">
        <v>3662</v>
      </c>
      <c r="D1271" s="1434"/>
      <c r="E1271" s="326" t="s">
        <v>15</v>
      </c>
      <c r="F1271" s="327">
        <v>40</v>
      </c>
      <c r="G1271" s="208"/>
      <c r="H1271" s="347">
        <f t="shared" si="141"/>
        <v>0</v>
      </c>
    </row>
    <row r="1272" spans="2:8">
      <c r="B1272" s="1427"/>
      <c r="C1272" s="325" t="s">
        <v>3663</v>
      </c>
      <c r="D1272" s="1434"/>
      <c r="E1272" s="326" t="s">
        <v>15</v>
      </c>
      <c r="F1272" s="327">
        <v>110</v>
      </c>
      <c r="G1272" s="208"/>
      <c r="H1272" s="347">
        <f t="shared" si="141"/>
        <v>0</v>
      </c>
    </row>
    <row r="1273" spans="2:8">
      <c r="B1273" s="1427"/>
      <c r="C1273" s="325" t="s">
        <v>3664</v>
      </c>
      <c r="D1273" s="1434"/>
      <c r="E1273" s="326" t="s">
        <v>15</v>
      </c>
      <c r="F1273" s="327">
        <v>9</v>
      </c>
      <c r="G1273" s="208"/>
      <c r="H1273" s="347">
        <f t="shared" si="141"/>
        <v>0</v>
      </c>
    </row>
    <row r="1274" spans="2:8">
      <c r="B1274" s="1427"/>
      <c r="C1274" s="325" t="s">
        <v>3665</v>
      </c>
      <c r="D1274" s="1434"/>
      <c r="E1274" s="326" t="s">
        <v>15</v>
      </c>
      <c r="F1274" s="327">
        <v>35</v>
      </c>
      <c r="G1274" s="208"/>
      <c r="H1274" s="347">
        <f t="shared" si="141"/>
        <v>0</v>
      </c>
    </row>
    <row r="1275" spans="2:8" ht="22.5">
      <c r="B1275" s="1427"/>
      <c r="C1275" s="352" t="s">
        <v>3666</v>
      </c>
      <c r="D1275" s="1434"/>
      <c r="E1275" s="326" t="s">
        <v>15</v>
      </c>
      <c r="F1275" s="327">
        <v>155</v>
      </c>
      <c r="G1275" s="208"/>
      <c r="H1275" s="347">
        <f t="shared" si="141"/>
        <v>0</v>
      </c>
    </row>
    <row r="1276" spans="2:8">
      <c r="B1276" s="1427"/>
      <c r="C1276" s="352" t="s">
        <v>3667</v>
      </c>
      <c r="D1276" s="1434"/>
      <c r="E1276" s="326" t="s">
        <v>15</v>
      </c>
      <c r="F1276" s="327">
        <v>15</v>
      </c>
      <c r="G1276" s="208"/>
      <c r="H1276" s="347">
        <f t="shared" si="141"/>
        <v>0</v>
      </c>
    </row>
    <row r="1277" spans="2:8">
      <c r="B1277" s="1427"/>
      <c r="C1277" s="352" t="s">
        <v>3668</v>
      </c>
      <c r="D1277" s="1434"/>
      <c r="E1277" s="326" t="s">
        <v>15</v>
      </c>
      <c r="F1277" s="327">
        <v>55</v>
      </c>
      <c r="G1277" s="208"/>
      <c r="H1277" s="347">
        <f t="shared" si="141"/>
        <v>0</v>
      </c>
    </row>
    <row r="1278" spans="2:8">
      <c r="B1278" s="1427"/>
      <c r="C1278" s="352" t="s">
        <v>3669</v>
      </c>
      <c r="D1278" s="1434"/>
      <c r="E1278" s="326" t="s">
        <v>15</v>
      </c>
      <c r="F1278" s="327">
        <v>16</v>
      </c>
      <c r="G1278" s="208"/>
      <c r="H1278" s="347">
        <f t="shared" si="141"/>
        <v>0</v>
      </c>
    </row>
    <row r="1279" spans="2:8">
      <c r="B1279" s="1427"/>
      <c r="C1279" s="352" t="s">
        <v>3670</v>
      </c>
      <c r="D1279" s="1434"/>
      <c r="E1279" s="369" t="s">
        <v>15</v>
      </c>
      <c r="F1279" s="381">
        <v>18</v>
      </c>
      <c r="G1279" s="208"/>
      <c r="H1279" s="347">
        <f t="shared" si="141"/>
        <v>0</v>
      </c>
    </row>
    <row r="1280" spans="2:8" ht="33.75">
      <c r="B1280" s="1427" t="s">
        <v>2442</v>
      </c>
      <c r="C1280" s="346" t="s">
        <v>4376</v>
      </c>
      <c r="D1280" s="1438"/>
      <c r="E1280" s="364"/>
      <c r="F1280" s="365"/>
      <c r="G1280" s="281"/>
      <c r="H1280" s="282"/>
    </row>
    <row r="1281" spans="2:8" ht="56.25">
      <c r="B1281" s="1427"/>
      <c r="C1281" s="436" t="s">
        <v>3671</v>
      </c>
      <c r="D1281" s="1438"/>
      <c r="E1281" s="320"/>
      <c r="F1281" s="321"/>
      <c r="G1281" s="264"/>
      <c r="H1281" s="265"/>
    </row>
    <row r="1282" spans="2:8" ht="33.75">
      <c r="B1282" s="1427"/>
      <c r="C1282" s="349" t="s">
        <v>4379</v>
      </c>
      <c r="D1282" s="1438"/>
      <c r="E1282" s="320"/>
      <c r="F1282" s="321"/>
      <c r="G1282" s="264"/>
      <c r="H1282" s="265"/>
    </row>
    <row r="1283" spans="2:8" ht="33.75">
      <c r="B1283" s="1427"/>
      <c r="C1283" s="349" t="s">
        <v>4369</v>
      </c>
      <c r="D1283" s="1438"/>
      <c r="E1283" s="320"/>
      <c r="F1283" s="321"/>
      <c r="G1283" s="264"/>
      <c r="H1283" s="265"/>
    </row>
    <row r="1284" spans="2:8" ht="33.75">
      <c r="B1284" s="1427"/>
      <c r="C1284" s="349" t="s">
        <v>504</v>
      </c>
      <c r="D1284" s="1438"/>
      <c r="E1284" s="320"/>
      <c r="F1284" s="321"/>
      <c r="G1284" s="264"/>
      <c r="H1284" s="265"/>
    </row>
    <row r="1285" spans="2:8" ht="56.25">
      <c r="B1285" s="1427"/>
      <c r="C1285" s="349" t="s">
        <v>3658</v>
      </c>
      <c r="D1285" s="1438"/>
      <c r="E1285" s="320"/>
      <c r="F1285" s="321"/>
      <c r="G1285" s="264"/>
      <c r="H1285" s="265"/>
    </row>
    <row r="1286" spans="2:8" ht="22.5">
      <c r="B1286" s="1427"/>
      <c r="C1286" s="349" t="s">
        <v>171</v>
      </c>
      <c r="D1286" s="1438"/>
      <c r="E1286" s="320"/>
      <c r="F1286" s="321"/>
      <c r="G1286" s="264"/>
      <c r="H1286" s="265"/>
    </row>
    <row r="1287" spans="2:8">
      <c r="B1287" s="1427"/>
      <c r="C1287" s="342" t="s">
        <v>258</v>
      </c>
      <c r="D1287" s="1438"/>
      <c r="E1287" s="366"/>
      <c r="F1287" s="367"/>
      <c r="G1287" s="286"/>
      <c r="H1287" s="287"/>
    </row>
    <row r="1288" spans="2:8">
      <c r="B1288" s="1427"/>
      <c r="C1288" s="352" t="s">
        <v>3672</v>
      </c>
      <c r="D1288" s="1434"/>
      <c r="E1288" s="380" t="s">
        <v>15</v>
      </c>
      <c r="F1288" s="359">
        <v>130</v>
      </c>
      <c r="G1288" s="208"/>
      <c r="H1288" s="347">
        <f t="shared" ref="H1288:H1294" si="142">F1288*G1288</f>
        <v>0</v>
      </c>
    </row>
    <row r="1289" spans="2:8">
      <c r="B1289" s="1427"/>
      <c r="C1289" s="352" t="s">
        <v>3673</v>
      </c>
      <c r="D1289" s="1434"/>
      <c r="E1289" s="326" t="s">
        <v>15</v>
      </c>
      <c r="F1289" s="327">
        <v>55</v>
      </c>
      <c r="G1289" s="208"/>
      <c r="H1289" s="347">
        <f t="shared" si="142"/>
        <v>0</v>
      </c>
    </row>
    <row r="1290" spans="2:8">
      <c r="B1290" s="1427"/>
      <c r="C1290" s="352" t="s">
        <v>3674</v>
      </c>
      <c r="D1290" s="1434"/>
      <c r="E1290" s="326" t="s">
        <v>15</v>
      </c>
      <c r="F1290" s="327">
        <v>320</v>
      </c>
      <c r="G1290" s="208"/>
      <c r="H1290" s="347">
        <f t="shared" si="142"/>
        <v>0</v>
      </c>
    </row>
    <row r="1291" spans="2:8">
      <c r="B1291" s="1427"/>
      <c r="C1291" s="352" t="s">
        <v>3654</v>
      </c>
      <c r="D1291" s="1434"/>
      <c r="E1291" s="326" t="s">
        <v>15</v>
      </c>
      <c r="F1291" s="327">
        <v>8</v>
      </c>
      <c r="G1291" s="208"/>
      <c r="H1291" s="347">
        <f t="shared" si="142"/>
        <v>0</v>
      </c>
    </row>
    <row r="1292" spans="2:8">
      <c r="B1292" s="1427"/>
      <c r="C1292" s="352" t="s">
        <v>3675</v>
      </c>
      <c r="D1292" s="1434"/>
      <c r="E1292" s="369" t="s">
        <v>15</v>
      </c>
      <c r="F1292" s="381">
        <v>20</v>
      </c>
      <c r="G1292" s="208"/>
      <c r="H1292" s="347">
        <f t="shared" si="142"/>
        <v>0</v>
      </c>
    </row>
    <row r="1293" spans="2:8">
      <c r="B1293" s="1427"/>
      <c r="C1293" s="352" t="s">
        <v>3676</v>
      </c>
      <c r="D1293" s="1434"/>
      <c r="E1293" s="369" t="s">
        <v>15</v>
      </c>
      <c r="F1293" s="381">
        <v>125</v>
      </c>
      <c r="G1293" s="208"/>
      <c r="H1293" s="347">
        <f t="shared" si="142"/>
        <v>0</v>
      </c>
    </row>
    <row r="1294" spans="2:8">
      <c r="B1294" s="1427"/>
      <c r="C1294" s="352" t="s">
        <v>3677</v>
      </c>
      <c r="D1294" s="1434"/>
      <c r="E1294" s="369" t="s">
        <v>15</v>
      </c>
      <c r="F1294" s="381">
        <v>8</v>
      </c>
      <c r="G1294" s="208"/>
      <c r="H1294" s="347">
        <f t="shared" si="142"/>
        <v>0</v>
      </c>
    </row>
    <row r="1295" spans="2:8" ht="33.75">
      <c r="B1295" s="1427" t="s">
        <v>2443</v>
      </c>
      <c r="C1295" s="346" t="s">
        <v>4376</v>
      </c>
      <c r="D1295" s="1438"/>
      <c r="E1295" s="364"/>
      <c r="F1295" s="365"/>
      <c r="G1295" s="281"/>
      <c r="H1295" s="282"/>
    </row>
    <row r="1296" spans="2:8" ht="22.5">
      <c r="B1296" s="1427"/>
      <c r="C1296" s="436" t="s">
        <v>3678</v>
      </c>
      <c r="D1296" s="1438"/>
      <c r="E1296" s="320"/>
      <c r="F1296" s="321"/>
      <c r="G1296" s="264"/>
      <c r="H1296" s="265"/>
    </row>
    <row r="1297" spans="2:8" ht="33.75">
      <c r="B1297" s="1427"/>
      <c r="C1297" s="349" t="s">
        <v>4380</v>
      </c>
      <c r="D1297" s="1438"/>
      <c r="E1297" s="320"/>
      <c r="F1297" s="321"/>
      <c r="G1297" s="264"/>
      <c r="H1297" s="265"/>
    </row>
    <row r="1298" spans="2:8" ht="33.75">
      <c r="B1298" s="1427"/>
      <c r="C1298" s="349" t="s">
        <v>4369</v>
      </c>
      <c r="D1298" s="1438"/>
      <c r="E1298" s="320"/>
      <c r="F1298" s="321"/>
      <c r="G1298" s="264"/>
      <c r="H1298" s="265"/>
    </row>
    <row r="1299" spans="2:8" ht="33.75">
      <c r="B1299" s="1427"/>
      <c r="C1299" s="349" t="s">
        <v>504</v>
      </c>
      <c r="D1299" s="1438"/>
      <c r="E1299" s="320"/>
      <c r="F1299" s="321"/>
      <c r="G1299" s="264"/>
      <c r="H1299" s="265"/>
    </row>
    <row r="1300" spans="2:8" ht="56.25">
      <c r="B1300" s="1427"/>
      <c r="C1300" s="349" t="s">
        <v>3658</v>
      </c>
      <c r="D1300" s="1438"/>
      <c r="E1300" s="320"/>
      <c r="F1300" s="321"/>
      <c r="G1300" s="264"/>
      <c r="H1300" s="265"/>
    </row>
    <row r="1301" spans="2:8" ht="22.5">
      <c r="B1301" s="1427"/>
      <c r="C1301" s="349" t="s">
        <v>171</v>
      </c>
      <c r="D1301" s="1438"/>
      <c r="E1301" s="320"/>
      <c r="F1301" s="321"/>
      <c r="G1301" s="264"/>
      <c r="H1301" s="265"/>
    </row>
    <row r="1302" spans="2:8">
      <c r="B1302" s="1427"/>
      <c r="C1302" s="324" t="s">
        <v>258</v>
      </c>
      <c r="D1302" s="1438"/>
      <c r="E1302" s="366"/>
      <c r="F1302" s="367"/>
      <c r="G1302" s="286"/>
      <c r="H1302" s="287"/>
    </row>
    <row r="1303" spans="2:8">
      <c r="B1303" s="1427"/>
      <c r="C1303" s="325" t="s">
        <v>3679</v>
      </c>
      <c r="D1303" s="1434"/>
      <c r="E1303" s="402" t="s">
        <v>15</v>
      </c>
      <c r="F1303" s="403">
        <v>145</v>
      </c>
      <c r="G1303" s="208"/>
      <c r="H1303" s="347">
        <f t="shared" ref="H1303" si="143">F1303*G1303</f>
        <v>0</v>
      </c>
    </row>
    <row r="1304" spans="2:8" ht="33.75">
      <c r="B1304" s="1427" t="s">
        <v>2444</v>
      </c>
      <c r="C1304" s="346" t="s">
        <v>3680</v>
      </c>
      <c r="D1304" s="1438"/>
      <c r="E1304" s="364"/>
      <c r="F1304" s="365"/>
      <c r="G1304" s="281"/>
      <c r="H1304" s="282"/>
    </row>
    <row r="1305" spans="2:8" ht="33.75">
      <c r="B1305" s="1427"/>
      <c r="C1305" s="349" t="s">
        <v>4503</v>
      </c>
      <c r="D1305" s="1438"/>
      <c r="E1305" s="320"/>
      <c r="F1305" s="321"/>
      <c r="G1305" s="264"/>
      <c r="H1305" s="265"/>
    </row>
    <row r="1306" spans="2:8">
      <c r="B1306" s="1427"/>
      <c r="C1306" s="349" t="s">
        <v>692</v>
      </c>
      <c r="D1306" s="1438"/>
      <c r="E1306" s="320"/>
      <c r="F1306" s="321"/>
      <c r="G1306" s="264"/>
      <c r="H1306" s="265"/>
    </row>
    <row r="1307" spans="2:8">
      <c r="B1307" s="1427"/>
      <c r="C1307" s="349" t="s">
        <v>17</v>
      </c>
      <c r="D1307" s="1438"/>
      <c r="E1307" s="366"/>
      <c r="F1307" s="367"/>
      <c r="G1307" s="286"/>
      <c r="H1307" s="287"/>
    </row>
    <row r="1308" spans="2:8">
      <c r="B1308" s="1427"/>
      <c r="C1308" s="352" t="s">
        <v>517</v>
      </c>
      <c r="D1308" s="1434"/>
      <c r="E1308" s="380" t="s">
        <v>1</v>
      </c>
      <c r="F1308" s="359">
        <v>27</v>
      </c>
      <c r="G1308" s="208"/>
      <c r="H1308" s="347">
        <f t="shared" ref="H1308:H1312" si="144">F1308*G1308</f>
        <v>0</v>
      </c>
    </row>
    <row r="1309" spans="2:8">
      <c r="B1309" s="1427"/>
      <c r="C1309" s="352" t="s">
        <v>516</v>
      </c>
      <c r="D1309" s="1434"/>
      <c r="E1309" s="380" t="s">
        <v>1</v>
      </c>
      <c r="F1309" s="359">
        <v>40</v>
      </c>
      <c r="G1309" s="208"/>
      <c r="H1309" s="347">
        <f t="shared" si="144"/>
        <v>0</v>
      </c>
    </row>
    <row r="1310" spans="2:8">
      <c r="B1310" s="1427"/>
      <c r="C1310" s="352" t="s">
        <v>3681</v>
      </c>
      <c r="D1310" s="1434"/>
      <c r="E1310" s="380" t="s">
        <v>1</v>
      </c>
      <c r="F1310" s="359">
        <v>1</v>
      </c>
      <c r="G1310" s="208"/>
      <c r="H1310" s="347">
        <f t="shared" si="144"/>
        <v>0</v>
      </c>
    </row>
    <row r="1311" spans="2:8">
      <c r="B1311" s="1427"/>
      <c r="C1311" s="352" t="s">
        <v>518</v>
      </c>
      <c r="D1311" s="1434"/>
      <c r="E1311" s="326" t="s">
        <v>1</v>
      </c>
      <c r="F1311" s="327">
        <v>5</v>
      </c>
      <c r="G1311" s="208"/>
      <c r="H1311" s="347">
        <f t="shared" si="144"/>
        <v>0</v>
      </c>
    </row>
    <row r="1312" spans="2:8">
      <c r="B1312" s="1427"/>
      <c r="C1312" s="352" t="s">
        <v>3682</v>
      </c>
      <c r="D1312" s="1434"/>
      <c r="E1312" s="369" t="s">
        <v>1</v>
      </c>
      <c r="F1312" s="381">
        <v>1</v>
      </c>
      <c r="G1312" s="208"/>
      <c r="H1312" s="347">
        <f t="shared" si="144"/>
        <v>0</v>
      </c>
    </row>
    <row r="1313" spans="2:8" ht="22.5">
      <c r="B1313" s="1427" t="s">
        <v>2445</v>
      </c>
      <c r="C1313" s="346" t="s">
        <v>690</v>
      </c>
      <c r="D1313" s="1438"/>
      <c r="E1313" s="364"/>
      <c r="F1313" s="365"/>
      <c r="G1313" s="281"/>
      <c r="H1313" s="282"/>
    </row>
    <row r="1314" spans="2:8" ht="33.75">
      <c r="B1314" s="1427"/>
      <c r="C1314" s="349" t="s">
        <v>691</v>
      </c>
      <c r="D1314" s="1438"/>
      <c r="E1314" s="320"/>
      <c r="F1314" s="321"/>
      <c r="G1314" s="264"/>
      <c r="H1314" s="265"/>
    </row>
    <row r="1315" spans="2:8">
      <c r="B1315" s="1427"/>
      <c r="C1315" s="342" t="s">
        <v>17</v>
      </c>
      <c r="D1315" s="1438"/>
      <c r="E1315" s="366"/>
      <c r="F1315" s="367"/>
      <c r="G1315" s="286"/>
      <c r="H1315" s="287"/>
    </row>
    <row r="1316" spans="2:8">
      <c r="B1316" s="1427"/>
      <c r="C1316" s="352" t="s">
        <v>516</v>
      </c>
      <c r="D1316" s="1434"/>
      <c r="E1316" s="402" t="s">
        <v>1</v>
      </c>
      <c r="F1316" s="403">
        <v>12</v>
      </c>
      <c r="G1316" s="208"/>
      <c r="H1316" s="347">
        <f t="shared" ref="H1316" si="145">F1316*G1316</f>
        <v>0</v>
      </c>
    </row>
    <row r="1317" spans="2:8" ht="33.75">
      <c r="B1317" s="1427" t="s">
        <v>2446</v>
      </c>
      <c r="C1317" s="346" t="s">
        <v>4381</v>
      </c>
      <c r="D1317" s="1438"/>
      <c r="E1317" s="364"/>
      <c r="F1317" s="365"/>
      <c r="G1317" s="281"/>
      <c r="H1317" s="282"/>
    </row>
    <row r="1318" spans="2:8" ht="22.5">
      <c r="B1318" s="1427"/>
      <c r="C1318" s="349" t="s">
        <v>511</v>
      </c>
      <c r="D1318" s="1438"/>
      <c r="E1318" s="320"/>
      <c r="F1318" s="321"/>
      <c r="G1318" s="264"/>
      <c r="H1318" s="265"/>
    </row>
    <row r="1319" spans="2:8" ht="22.5">
      <c r="B1319" s="1427"/>
      <c r="C1319" s="349" t="s">
        <v>506</v>
      </c>
      <c r="D1319" s="1438"/>
      <c r="E1319" s="320"/>
      <c r="F1319" s="321"/>
      <c r="G1319" s="264"/>
      <c r="H1319" s="265"/>
    </row>
    <row r="1320" spans="2:8" ht="45">
      <c r="B1320" s="1427"/>
      <c r="C1320" s="349" t="s">
        <v>4893</v>
      </c>
      <c r="D1320" s="1438"/>
      <c r="E1320" s="320"/>
      <c r="F1320" s="321"/>
      <c r="G1320" s="264"/>
      <c r="H1320" s="265"/>
    </row>
    <row r="1321" spans="2:8" ht="22.5">
      <c r="B1321" s="1427"/>
      <c r="C1321" s="349" t="s">
        <v>507</v>
      </c>
      <c r="D1321" s="1438"/>
      <c r="E1321" s="320"/>
      <c r="F1321" s="321"/>
      <c r="G1321" s="264"/>
      <c r="H1321" s="265"/>
    </row>
    <row r="1322" spans="2:8" ht="22.5">
      <c r="B1322" s="1427"/>
      <c r="C1322" s="342" t="s">
        <v>171</v>
      </c>
      <c r="D1322" s="1438"/>
      <c r="E1322" s="366"/>
      <c r="F1322" s="367"/>
      <c r="G1322" s="286"/>
      <c r="H1322" s="287"/>
    </row>
    <row r="1323" spans="2:8">
      <c r="B1323" s="1427"/>
      <c r="C1323" s="352" t="s">
        <v>508</v>
      </c>
      <c r="D1323" s="1434"/>
      <c r="E1323" s="402" t="s">
        <v>15</v>
      </c>
      <c r="F1323" s="403">
        <v>950</v>
      </c>
      <c r="G1323" s="208"/>
      <c r="H1323" s="347">
        <f t="shared" ref="H1323" si="146">F1323*G1323</f>
        <v>0</v>
      </c>
    </row>
    <row r="1324" spans="2:8" ht="22.5">
      <c r="B1324" s="1427" t="s">
        <v>2447</v>
      </c>
      <c r="C1324" s="346" t="s">
        <v>4382</v>
      </c>
      <c r="D1324" s="1438"/>
      <c r="E1324" s="364"/>
      <c r="F1324" s="365"/>
      <c r="G1324" s="281"/>
      <c r="H1324" s="282"/>
    </row>
    <row r="1325" spans="2:8" ht="22.5">
      <c r="B1325" s="1427"/>
      <c r="C1325" s="323" t="s">
        <v>510</v>
      </c>
      <c r="D1325" s="1438"/>
      <c r="E1325" s="320"/>
      <c r="F1325" s="321"/>
      <c r="G1325" s="264"/>
      <c r="H1325" s="265"/>
    </row>
    <row r="1326" spans="2:8" ht="22.5">
      <c r="B1326" s="1427"/>
      <c r="C1326" s="323" t="s">
        <v>506</v>
      </c>
      <c r="D1326" s="1438"/>
      <c r="E1326" s="320"/>
      <c r="F1326" s="321"/>
      <c r="G1326" s="264"/>
      <c r="H1326" s="265"/>
    </row>
    <row r="1327" spans="2:8" ht="45">
      <c r="B1327" s="1427"/>
      <c r="C1327" s="323" t="s">
        <v>4504</v>
      </c>
      <c r="D1327" s="1438"/>
      <c r="E1327" s="320"/>
      <c r="F1327" s="321"/>
      <c r="G1327" s="264"/>
      <c r="H1327" s="265"/>
    </row>
    <row r="1328" spans="2:8" ht="22.5">
      <c r="B1328" s="1427"/>
      <c r="C1328" s="349" t="s">
        <v>507</v>
      </c>
      <c r="D1328" s="1438"/>
      <c r="E1328" s="320"/>
      <c r="F1328" s="321"/>
      <c r="G1328" s="264"/>
      <c r="H1328" s="265"/>
    </row>
    <row r="1329" spans="2:8" ht="22.5">
      <c r="B1329" s="1427"/>
      <c r="C1329" s="342" t="s">
        <v>171</v>
      </c>
      <c r="D1329" s="1438"/>
      <c r="E1329" s="366"/>
      <c r="F1329" s="367"/>
      <c r="G1329" s="286"/>
      <c r="H1329" s="287"/>
    </row>
    <row r="1330" spans="2:8">
      <c r="B1330" s="1427"/>
      <c r="C1330" s="352" t="s">
        <v>508</v>
      </c>
      <c r="D1330" s="1434"/>
      <c r="E1330" s="402" t="s">
        <v>15</v>
      </c>
      <c r="F1330" s="403">
        <v>675</v>
      </c>
      <c r="G1330" s="208"/>
      <c r="H1330" s="347">
        <f t="shared" ref="H1330" si="147">F1330*G1330</f>
        <v>0</v>
      </c>
    </row>
    <row r="1331" spans="2:8" ht="33.75">
      <c r="B1331" s="1427" t="s">
        <v>2448</v>
      </c>
      <c r="C1331" s="346" t="s">
        <v>4381</v>
      </c>
      <c r="D1331" s="1438"/>
      <c r="E1331" s="364"/>
      <c r="F1331" s="365"/>
      <c r="G1331" s="281"/>
      <c r="H1331" s="282"/>
    </row>
    <row r="1332" spans="2:8" ht="22.5">
      <c r="B1332" s="1427"/>
      <c r="C1332" s="349" t="s">
        <v>513</v>
      </c>
      <c r="D1332" s="1438"/>
      <c r="E1332" s="320"/>
      <c r="F1332" s="321"/>
      <c r="G1332" s="264"/>
      <c r="H1332" s="265"/>
    </row>
    <row r="1333" spans="2:8" ht="22.5">
      <c r="B1333" s="1427"/>
      <c r="C1333" s="349" t="s">
        <v>506</v>
      </c>
      <c r="D1333" s="1438"/>
      <c r="E1333" s="320"/>
      <c r="F1333" s="321"/>
      <c r="G1333" s="264"/>
      <c r="H1333" s="265"/>
    </row>
    <row r="1334" spans="2:8" ht="45">
      <c r="B1334" s="1427"/>
      <c r="C1334" s="349" t="s">
        <v>4893</v>
      </c>
      <c r="D1334" s="1438"/>
      <c r="E1334" s="320"/>
      <c r="F1334" s="321"/>
      <c r="G1334" s="264"/>
      <c r="H1334" s="265"/>
    </row>
    <row r="1335" spans="2:8" ht="22.5">
      <c r="B1335" s="1427"/>
      <c r="C1335" s="323" t="s">
        <v>507</v>
      </c>
      <c r="D1335" s="1438"/>
      <c r="E1335" s="320"/>
      <c r="F1335" s="321"/>
      <c r="G1335" s="264"/>
      <c r="H1335" s="265"/>
    </row>
    <row r="1336" spans="2:8" ht="22.5">
      <c r="B1336" s="1427"/>
      <c r="C1336" s="324" t="s">
        <v>171</v>
      </c>
      <c r="D1336" s="1438"/>
      <c r="E1336" s="366"/>
      <c r="F1336" s="367"/>
      <c r="G1336" s="286"/>
      <c r="H1336" s="287"/>
    </row>
    <row r="1337" spans="2:8">
      <c r="B1337" s="1427"/>
      <c r="C1337" s="325" t="s">
        <v>508</v>
      </c>
      <c r="D1337" s="1434"/>
      <c r="E1337" s="402" t="s">
        <v>15</v>
      </c>
      <c r="F1337" s="403">
        <v>270</v>
      </c>
      <c r="G1337" s="208"/>
      <c r="H1337" s="347">
        <f t="shared" ref="H1337" si="148">F1337*G1337</f>
        <v>0</v>
      </c>
    </row>
    <row r="1338" spans="2:8">
      <c r="B1338" s="1427" t="s">
        <v>2449</v>
      </c>
      <c r="C1338" s="319" t="s">
        <v>3683</v>
      </c>
      <c r="D1338" s="1438"/>
      <c r="E1338" s="364"/>
      <c r="F1338" s="365"/>
      <c r="G1338" s="281"/>
      <c r="H1338" s="282"/>
    </row>
    <row r="1339" spans="2:8" ht="33.75">
      <c r="B1339" s="1427"/>
      <c r="C1339" s="323" t="s">
        <v>757</v>
      </c>
      <c r="D1339" s="1438"/>
      <c r="E1339" s="320"/>
      <c r="F1339" s="321"/>
      <c r="G1339" s="264"/>
      <c r="H1339" s="265"/>
    </row>
    <row r="1340" spans="2:8" ht="33.75">
      <c r="B1340" s="1427"/>
      <c r="C1340" s="323" t="s">
        <v>758</v>
      </c>
      <c r="D1340" s="1438"/>
      <c r="E1340" s="320"/>
      <c r="F1340" s="321"/>
      <c r="G1340" s="264"/>
      <c r="H1340" s="265"/>
    </row>
    <row r="1341" spans="2:8" ht="33.75">
      <c r="B1341" s="1427"/>
      <c r="C1341" s="323" t="s">
        <v>759</v>
      </c>
      <c r="D1341" s="1438"/>
      <c r="E1341" s="320"/>
      <c r="F1341" s="321"/>
      <c r="G1341" s="264"/>
      <c r="H1341" s="265"/>
    </row>
    <row r="1342" spans="2:8">
      <c r="B1342" s="1427"/>
      <c r="C1342" s="323" t="s">
        <v>760</v>
      </c>
      <c r="D1342" s="1438"/>
      <c r="E1342" s="320"/>
      <c r="F1342" s="321"/>
      <c r="G1342" s="264"/>
      <c r="H1342" s="265"/>
    </row>
    <row r="1343" spans="2:8">
      <c r="B1343" s="1427"/>
      <c r="C1343" s="324" t="s">
        <v>497</v>
      </c>
      <c r="D1343" s="1438"/>
      <c r="E1343" s="366"/>
      <c r="F1343" s="367"/>
      <c r="G1343" s="286"/>
      <c r="H1343" s="287"/>
    </row>
    <row r="1344" spans="2:8">
      <c r="B1344" s="1427"/>
      <c r="C1344" s="325" t="s">
        <v>771</v>
      </c>
      <c r="D1344" s="1434"/>
      <c r="E1344" s="402" t="s">
        <v>15</v>
      </c>
      <c r="F1344" s="403">
        <v>24</v>
      </c>
      <c r="G1344" s="208"/>
      <c r="H1344" s="347">
        <f t="shared" ref="H1344" si="149">F1344*G1344</f>
        <v>0</v>
      </c>
    </row>
    <row r="1345" spans="2:8">
      <c r="B1345" s="1427" t="s">
        <v>2450</v>
      </c>
      <c r="C1345" s="319" t="s">
        <v>3684</v>
      </c>
      <c r="D1345" s="1438"/>
      <c r="E1345" s="364"/>
      <c r="F1345" s="365"/>
      <c r="G1345" s="281"/>
      <c r="H1345" s="282"/>
    </row>
    <row r="1346" spans="2:8" ht="33.75">
      <c r="B1346" s="1427"/>
      <c r="C1346" s="323" t="s">
        <v>763</v>
      </c>
      <c r="D1346" s="1438"/>
      <c r="E1346" s="320"/>
      <c r="F1346" s="321"/>
      <c r="G1346" s="264"/>
      <c r="H1346" s="265"/>
    </row>
    <row r="1347" spans="2:8" ht="22.5">
      <c r="B1347" s="1427"/>
      <c r="C1347" s="323" t="s">
        <v>762</v>
      </c>
      <c r="D1347" s="1438"/>
      <c r="E1347" s="320"/>
      <c r="F1347" s="321"/>
      <c r="G1347" s="264"/>
      <c r="H1347" s="265"/>
    </row>
    <row r="1348" spans="2:8" ht="22.5">
      <c r="B1348" s="1427"/>
      <c r="C1348" s="355" t="s">
        <v>764</v>
      </c>
      <c r="D1348" s="1438"/>
      <c r="E1348" s="320"/>
      <c r="F1348" s="321"/>
      <c r="G1348" s="264"/>
      <c r="H1348" s="265"/>
    </row>
    <row r="1349" spans="2:8" ht="33.75">
      <c r="B1349" s="1427"/>
      <c r="C1349" s="323" t="s">
        <v>765</v>
      </c>
      <c r="D1349" s="1438"/>
      <c r="E1349" s="320"/>
      <c r="F1349" s="321"/>
      <c r="G1349" s="264"/>
      <c r="H1349" s="265"/>
    </row>
    <row r="1350" spans="2:8" ht="33.75">
      <c r="B1350" s="1427"/>
      <c r="C1350" s="323" t="s">
        <v>766</v>
      </c>
      <c r="D1350" s="1438"/>
      <c r="E1350" s="320"/>
      <c r="F1350" s="321"/>
      <c r="G1350" s="264"/>
      <c r="H1350" s="265"/>
    </row>
    <row r="1351" spans="2:8">
      <c r="B1351" s="1427"/>
      <c r="C1351" s="323" t="s">
        <v>767</v>
      </c>
      <c r="D1351" s="1438"/>
      <c r="E1351" s="320"/>
      <c r="F1351" s="321"/>
      <c r="G1351" s="264"/>
      <c r="H1351" s="265"/>
    </row>
    <row r="1352" spans="2:8">
      <c r="B1352" s="1427"/>
      <c r="C1352" s="324" t="s">
        <v>497</v>
      </c>
      <c r="D1352" s="1438"/>
      <c r="E1352" s="366"/>
      <c r="F1352" s="367"/>
      <c r="G1352" s="286"/>
      <c r="H1352" s="287"/>
    </row>
    <row r="1353" spans="2:8">
      <c r="B1353" s="1427"/>
      <c r="C1353" s="325" t="s">
        <v>771</v>
      </c>
      <c r="D1353" s="1434"/>
      <c r="E1353" s="402" t="s">
        <v>15</v>
      </c>
      <c r="F1353" s="403">
        <v>80</v>
      </c>
      <c r="G1353" s="208"/>
      <c r="H1353" s="347">
        <f t="shared" ref="H1353" si="150">F1353*G1353</f>
        <v>0</v>
      </c>
    </row>
    <row r="1354" spans="2:8">
      <c r="B1354" s="1427" t="s">
        <v>2451</v>
      </c>
      <c r="C1354" s="319" t="s">
        <v>3685</v>
      </c>
      <c r="D1354" s="1438"/>
      <c r="E1354" s="364"/>
      <c r="F1354" s="365"/>
      <c r="G1354" s="281"/>
      <c r="H1354" s="282"/>
    </row>
    <row r="1355" spans="2:8" ht="33.75">
      <c r="B1355" s="1427"/>
      <c r="C1355" s="323" t="s">
        <v>768</v>
      </c>
      <c r="D1355" s="1438"/>
      <c r="E1355" s="320"/>
      <c r="F1355" s="321"/>
      <c r="G1355" s="264"/>
      <c r="H1355" s="265"/>
    </row>
    <row r="1356" spans="2:8" ht="33.75">
      <c r="B1356" s="1427"/>
      <c r="C1356" s="349" t="s">
        <v>769</v>
      </c>
      <c r="D1356" s="1438"/>
      <c r="E1356" s="320"/>
      <c r="F1356" s="321"/>
      <c r="G1356" s="264"/>
      <c r="H1356" s="265"/>
    </row>
    <row r="1357" spans="2:8">
      <c r="B1357" s="1427"/>
      <c r="C1357" s="342" t="s">
        <v>497</v>
      </c>
      <c r="D1357" s="1438"/>
      <c r="E1357" s="366"/>
      <c r="F1357" s="367"/>
      <c r="G1357" s="286"/>
      <c r="H1357" s="287"/>
    </row>
    <row r="1358" spans="2:8">
      <c r="B1358" s="1427"/>
      <c r="C1358" s="352" t="s">
        <v>770</v>
      </c>
      <c r="D1358" s="1434"/>
      <c r="E1358" s="402" t="s">
        <v>15</v>
      </c>
      <c r="F1358" s="403">
        <v>28</v>
      </c>
      <c r="G1358" s="208"/>
      <c r="H1358" s="347">
        <f t="shared" ref="H1358" si="151">F1358*G1358</f>
        <v>0</v>
      </c>
    </row>
    <row r="1359" spans="2:8" ht="33.75">
      <c r="B1359" s="1427" t="s">
        <v>2452</v>
      </c>
      <c r="C1359" s="346" t="s">
        <v>4383</v>
      </c>
      <c r="D1359" s="1438"/>
      <c r="E1359" s="364"/>
      <c r="F1359" s="365"/>
      <c r="G1359" s="281"/>
      <c r="H1359" s="282"/>
    </row>
    <row r="1360" spans="2:8">
      <c r="B1360" s="1427"/>
      <c r="C1360" s="349" t="s">
        <v>790</v>
      </c>
      <c r="D1360" s="1438"/>
      <c r="E1360" s="320"/>
      <c r="F1360" s="321"/>
      <c r="G1360" s="264"/>
      <c r="H1360" s="265"/>
    </row>
    <row r="1361" spans="2:8" ht="33.75">
      <c r="B1361" s="1427"/>
      <c r="C1361" s="349" t="s">
        <v>4379</v>
      </c>
      <c r="D1361" s="1438"/>
      <c r="E1361" s="320"/>
      <c r="F1361" s="321"/>
      <c r="G1361" s="264"/>
      <c r="H1361" s="265"/>
    </row>
    <row r="1362" spans="2:8" ht="33.75">
      <c r="B1362" s="1427"/>
      <c r="C1362" s="349" t="s">
        <v>4369</v>
      </c>
      <c r="D1362" s="1438"/>
      <c r="E1362" s="320"/>
      <c r="F1362" s="321"/>
      <c r="G1362" s="264"/>
      <c r="H1362" s="265"/>
    </row>
    <row r="1363" spans="2:8" ht="33.75">
      <c r="B1363" s="1427"/>
      <c r="C1363" s="349" t="s">
        <v>504</v>
      </c>
      <c r="D1363" s="1438"/>
      <c r="E1363" s="320"/>
      <c r="F1363" s="321"/>
      <c r="G1363" s="264"/>
      <c r="H1363" s="265"/>
    </row>
    <row r="1364" spans="2:8" ht="45">
      <c r="B1364" s="1427"/>
      <c r="C1364" s="349" t="s">
        <v>666</v>
      </c>
      <c r="D1364" s="1438"/>
      <c r="E1364" s="320"/>
      <c r="F1364" s="321"/>
      <c r="G1364" s="264"/>
      <c r="H1364" s="265"/>
    </row>
    <row r="1365" spans="2:8" ht="22.5">
      <c r="B1365" s="1427"/>
      <c r="C1365" s="323" t="s">
        <v>171</v>
      </c>
      <c r="D1365" s="1438"/>
      <c r="E1365" s="320"/>
      <c r="F1365" s="321"/>
      <c r="G1365" s="264"/>
      <c r="H1365" s="265"/>
    </row>
    <row r="1366" spans="2:8">
      <c r="B1366" s="1427"/>
      <c r="C1366" s="324" t="s">
        <v>258</v>
      </c>
      <c r="D1366" s="1438"/>
      <c r="E1366" s="366"/>
      <c r="F1366" s="367"/>
      <c r="G1366" s="286"/>
      <c r="H1366" s="287"/>
    </row>
    <row r="1367" spans="2:8">
      <c r="B1367" s="1427"/>
      <c r="C1367" s="325" t="s">
        <v>789</v>
      </c>
      <c r="D1367" s="1434"/>
      <c r="E1367" s="380" t="s">
        <v>15</v>
      </c>
      <c r="F1367" s="359">
        <v>45</v>
      </c>
      <c r="G1367" s="208"/>
      <c r="H1367" s="347">
        <f t="shared" ref="H1367" si="152">F1367*G1367</f>
        <v>0</v>
      </c>
    </row>
    <row r="1368" spans="2:8">
      <c r="B1368" s="241"/>
      <c r="C1368" s="336"/>
      <c r="D1368" s="1109"/>
      <c r="E1368" s="242"/>
      <c r="F1368" s="243"/>
      <c r="G1368" s="244"/>
      <c r="H1368" s="390"/>
    </row>
    <row r="1369" spans="2:8">
      <c r="B1369" s="278" t="s">
        <v>81</v>
      </c>
      <c r="C1369" s="1451" t="s">
        <v>175</v>
      </c>
      <c r="D1369" s="1452"/>
      <c r="E1369" s="1452"/>
      <c r="F1369" s="1452"/>
      <c r="G1369" s="1453"/>
      <c r="H1369" s="335">
        <f>SUM(H1114:H1367)</f>
        <v>0</v>
      </c>
    </row>
    <row r="1370" spans="2:8">
      <c r="B1370" s="241"/>
      <c r="C1370" s="336"/>
      <c r="D1370" s="1109"/>
      <c r="E1370" s="242"/>
      <c r="F1370" s="243"/>
      <c r="G1370" s="244"/>
      <c r="H1370" s="390"/>
    </row>
    <row r="1371" spans="2:8">
      <c r="B1371" s="278" t="s">
        <v>80</v>
      </c>
      <c r="C1371" s="1442" t="s">
        <v>12</v>
      </c>
      <c r="D1371" s="1443"/>
      <c r="E1371" s="1443"/>
      <c r="F1371" s="1443"/>
      <c r="G1371" s="1443"/>
      <c r="H1371" s="1444"/>
    </row>
    <row r="1372" spans="2:8">
      <c r="B1372" s="1439"/>
      <c r="C1372" s="1440"/>
      <c r="D1372" s="1440"/>
      <c r="E1372" s="1440"/>
      <c r="F1372" s="1440"/>
      <c r="G1372" s="1440"/>
      <c r="H1372" s="1441"/>
    </row>
    <row r="1373" spans="2:8" ht="15.75" customHeight="1">
      <c r="B1373" s="1430" t="s">
        <v>2280</v>
      </c>
      <c r="C1373" s="1431"/>
      <c r="D1373" s="1431"/>
      <c r="E1373" s="1431"/>
      <c r="F1373" s="1431"/>
      <c r="G1373" s="1431"/>
      <c r="H1373" s="1432"/>
    </row>
    <row r="1374" spans="2:8" ht="22.5">
      <c r="B1374" s="1427" t="s">
        <v>2453</v>
      </c>
      <c r="C1374" s="319" t="s">
        <v>614</v>
      </c>
      <c r="D1374" s="1428"/>
      <c r="E1374" s="364"/>
      <c r="F1374" s="338"/>
      <c r="G1374" s="340"/>
      <c r="H1374" s="282"/>
    </row>
    <row r="1375" spans="2:8" ht="45">
      <c r="B1375" s="1427"/>
      <c r="C1375" s="355" t="s">
        <v>4506</v>
      </c>
      <c r="D1375" s="1429"/>
      <c r="E1375" s="320"/>
      <c r="F1375" s="242"/>
      <c r="G1375" s="322"/>
      <c r="H1375" s="265"/>
    </row>
    <row r="1376" spans="2:8" ht="22.5">
      <c r="B1376" s="1427"/>
      <c r="C1376" s="323" t="s">
        <v>177</v>
      </c>
      <c r="D1376" s="1429"/>
      <c r="E1376" s="320"/>
      <c r="F1376" s="242"/>
      <c r="G1376" s="322"/>
      <c r="H1376" s="265"/>
    </row>
    <row r="1377" spans="2:8" ht="33.75">
      <c r="B1377" s="1427"/>
      <c r="C1377" s="323" t="s">
        <v>181</v>
      </c>
      <c r="D1377" s="1429"/>
      <c r="E1377" s="320"/>
      <c r="F1377" s="242"/>
      <c r="G1377" s="322"/>
      <c r="H1377" s="265"/>
    </row>
    <row r="1378" spans="2:8" ht="33.75">
      <c r="B1378" s="1427"/>
      <c r="C1378" s="323" t="s">
        <v>182</v>
      </c>
      <c r="D1378" s="1429"/>
      <c r="E1378" s="320"/>
      <c r="F1378" s="242"/>
      <c r="G1378" s="322"/>
      <c r="H1378" s="265"/>
    </row>
    <row r="1379" spans="2:8" ht="33.75">
      <c r="B1379" s="1427"/>
      <c r="C1379" s="323" t="s">
        <v>3686</v>
      </c>
      <c r="D1379" s="1429"/>
      <c r="E1379" s="320"/>
      <c r="F1379" s="242"/>
      <c r="G1379" s="322"/>
      <c r="H1379" s="265"/>
    </row>
    <row r="1380" spans="2:8" ht="22.5">
      <c r="B1380" s="1427"/>
      <c r="C1380" s="323" t="s">
        <v>4505</v>
      </c>
      <c r="D1380" s="1429"/>
      <c r="E1380" s="320"/>
      <c r="F1380" s="242"/>
      <c r="G1380" s="322"/>
      <c r="H1380" s="265"/>
    </row>
    <row r="1381" spans="2:8" ht="22.5">
      <c r="B1381" s="1427"/>
      <c r="C1381" s="355" t="s">
        <v>243</v>
      </c>
      <c r="D1381" s="1429"/>
      <c r="E1381" s="320"/>
      <c r="F1381" s="242"/>
      <c r="G1381" s="322"/>
      <c r="H1381" s="265"/>
    </row>
    <row r="1382" spans="2:8" ht="22.5">
      <c r="B1382" s="1427"/>
      <c r="C1382" s="323" t="s">
        <v>4519</v>
      </c>
      <c r="D1382" s="1429"/>
      <c r="E1382" s="320"/>
      <c r="F1382" s="242"/>
      <c r="G1382" s="322"/>
      <c r="H1382" s="265"/>
    </row>
    <row r="1383" spans="2:8">
      <c r="B1383" s="1427"/>
      <c r="C1383" s="323" t="s">
        <v>455</v>
      </c>
      <c r="D1383" s="1429"/>
      <c r="E1383" s="320"/>
      <c r="F1383" s="242"/>
      <c r="G1383" s="322"/>
      <c r="H1383" s="265"/>
    </row>
    <row r="1384" spans="2:8">
      <c r="B1384" s="1427"/>
      <c r="C1384" s="324" t="s">
        <v>187</v>
      </c>
      <c r="D1384" s="1429"/>
      <c r="E1384" s="366"/>
      <c r="F1384" s="343"/>
      <c r="G1384" s="345"/>
      <c r="H1384" s="287"/>
    </row>
    <row r="1385" spans="2:8">
      <c r="B1385" s="1427"/>
      <c r="C1385" s="325" t="s">
        <v>3687</v>
      </c>
      <c r="D1385" s="1420"/>
      <c r="E1385" s="402" t="s">
        <v>1</v>
      </c>
      <c r="F1385" s="403">
        <v>1</v>
      </c>
      <c r="G1385" s="208"/>
      <c r="H1385" s="347">
        <f t="shared" ref="H1385" si="153">F1385*G1385</f>
        <v>0</v>
      </c>
    </row>
    <row r="1386" spans="2:8" ht="22.5">
      <c r="B1386" s="1427" t="s">
        <v>2454</v>
      </c>
      <c r="C1386" s="319" t="s">
        <v>4520</v>
      </c>
      <c r="D1386" s="1428"/>
      <c r="E1386" s="437"/>
      <c r="F1386" s="365"/>
      <c r="G1386" s="340"/>
      <c r="H1386" s="282"/>
    </row>
    <row r="1387" spans="2:8">
      <c r="B1387" s="1427"/>
      <c r="C1387" s="349" t="s">
        <v>189</v>
      </c>
      <c r="D1387" s="1429"/>
      <c r="E1387" s="438"/>
      <c r="F1387" s="321"/>
      <c r="G1387" s="322"/>
      <c r="H1387" s="265"/>
    </row>
    <row r="1388" spans="2:8" ht="33.75">
      <c r="B1388" s="1427"/>
      <c r="C1388" s="349" t="s">
        <v>184</v>
      </c>
      <c r="D1388" s="1429"/>
      <c r="E1388" s="438"/>
      <c r="F1388" s="321"/>
      <c r="G1388" s="322"/>
      <c r="H1388" s="265"/>
    </row>
    <row r="1389" spans="2:8" ht="22.5">
      <c r="B1389" s="1427"/>
      <c r="C1389" s="349" t="s">
        <v>807</v>
      </c>
      <c r="D1389" s="1429"/>
      <c r="E1389" s="438"/>
      <c r="F1389" s="321"/>
      <c r="G1389" s="322"/>
      <c r="H1389" s="265"/>
    </row>
    <row r="1390" spans="2:8" ht="22.5">
      <c r="B1390" s="1427"/>
      <c r="C1390" s="323" t="s">
        <v>4519</v>
      </c>
      <c r="D1390" s="1429"/>
      <c r="E1390" s="438"/>
      <c r="F1390" s="321"/>
      <c r="G1390" s="322"/>
      <c r="H1390" s="265"/>
    </row>
    <row r="1391" spans="2:8" ht="33.75">
      <c r="B1391" s="1427"/>
      <c r="C1391" s="349" t="s">
        <v>4521</v>
      </c>
      <c r="D1391" s="1429"/>
      <c r="E1391" s="438"/>
      <c r="F1391" s="321"/>
      <c r="G1391" s="322"/>
      <c r="H1391" s="265"/>
    </row>
    <row r="1392" spans="2:8">
      <c r="B1392" s="1427"/>
      <c r="C1392" s="349" t="s">
        <v>4507</v>
      </c>
      <c r="D1392" s="1429"/>
      <c r="E1392" s="438"/>
      <c r="F1392" s="321"/>
      <c r="G1392" s="322"/>
      <c r="H1392" s="265"/>
    </row>
    <row r="1393" spans="2:8">
      <c r="B1393" s="1427"/>
      <c r="C1393" s="342" t="s">
        <v>208</v>
      </c>
      <c r="D1393" s="1429"/>
      <c r="E1393" s="439"/>
      <c r="F1393" s="367"/>
      <c r="G1393" s="345"/>
      <c r="H1393" s="287"/>
    </row>
    <row r="1394" spans="2:8">
      <c r="B1394" s="1427"/>
      <c r="C1394" s="352" t="s">
        <v>3688</v>
      </c>
      <c r="D1394" s="1420"/>
      <c r="E1394" s="402" t="s">
        <v>1</v>
      </c>
      <c r="F1394" s="403">
        <v>1</v>
      </c>
      <c r="G1394" s="208"/>
      <c r="H1394" s="347">
        <f t="shared" ref="H1394" si="154">F1394*G1394</f>
        <v>0</v>
      </c>
    </row>
    <row r="1395" spans="2:8" ht="22.5">
      <c r="B1395" s="1427" t="s">
        <v>2455</v>
      </c>
      <c r="C1395" s="349" t="s">
        <v>459</v>
      </c>
      <c r="D1395" s="1428"/>
      <c r="E1395" s="437"/>
      <c r="F1395" s="365"/>
      <c r="G1395" s="340"/>
      <c r="H1395" s="282"/>
    </row>
    <row r="1396" spans="2:8">
      <c r="B1396" s="1427"/>
      <c r="C1396" s="323" t="s">
        <v>189</v>
      </c>
      <c r="D1396" s="1429"/>
      <c r="E1396" s="438"/>
      <c r="F1396" s="321"/>
      <c r="G1396" s="322"/>
      <c r="H1396" s="265"/>
    </row>
    <row r="1397" spans="2:8" ht="33.75">
      <c r="B1397" s="1427"/>
      <c r="C1397" s="323" t="s">
        <v>184</v>
      </c>
      <c r="D1397" s="1429"/>
      <c r="E1397" s="438"/>
      <c r="F1397" s="321"/>
      <c r="G1397" s="322"/>
      <c r="H1397" s="265"/>
    </row>
    <row r="1398" spans="2:8" ht="22.5">
      <c r="B1398" s="1427"/>
      <c r="C1398" s="323" t="s">
        <v>807</v>
      </c>
      <c r="D1398" s="1429"/>
      <c r="E1398" s="438"/>
      <c r="F1398" s="321"/>
      <c r="G1398" s="322"/>
      <c r="H1398" s="265"/>
    </row>
    <row r="1399" spans="2:8" ht="25.5" customHeight="1">
      <c r="B1399" s="1427"/>
      <c r="C1399" s="323" t="s">
        <v>4522</v>
      </c>
      <c r="D1399" s="1429"/>
      <c r="E1399" s="438"/>
      <c r="F1399" s="321"/>
      <c r="G1399" s="322"/>
      <c r="H1399" s="265"/>
    </row>
    <row r="1400" spans="2:8">
      <c r="B1400" s="1427"/>
      <c r="C1400" s="323" t="s">
        <v>4508</v>
      </c>
      <c r="D1400" s="1429"/>
      <c r="E1400" s="438"/>
      <c r="F1400" s="321"/>
      <c r="G1400" s="322"/>
      <c r="H1400" s="265"/>
    </row>
    <row r="1401" spans="2:8">
      <c r="B1401" s="1427"/>
      <c r="C1401" s="324" t="s">
        <v>4523</v>
      </c>
      <c r="D1401" s="1429"/>
      <c r="E1401" s="439"/>
      <c r="F1401" s="367"/>
      <c r="G1401" s="345"/>
      <c r="H1401" s="287"/>
    </row>
    <row r="1402" spans="2:8">
      <c r="B1402" s="1427"/>
      <c r="C1402" s="325" t="s">
        <v>3689</v>
      </c>
      <c r="D1402" s="1420"/>
      <c r="E1402" s="402" t="s">
        <v>1</v>
      </c>
      <c r="F1402" s="403">
        <v>1</v>
      </c>
      <c r="G1402" s="208"/>
      <c r="H1402" s="347">
        <f t="shared" ref="H1402" si="155">F1402*G1402</f>
        <v>0</v>
      </c>
    </row>
    <row r="1403" spans="2:8" ht="22.5">
      <c r="B1403" s="1427" t="s">
        <v>2456</v>
      </c>
      <c r="C1403" s="319" t="s">
        <v>459</v>
      </c>
      <c r="D1403" s="1428"/>
      <c r="E1403" s="437"/>
      <c r="F1403" s="365"/>
      <c r="G1403" s="340"/>
      <c r="H1403" s="282"/>
    </row>
    <row r="1404" spans="2:8">
      <c r="B1404" s="1427"/>
      <c r="C1404" s="323" t="s">
        <v>189</v>
      </c>
      <c r="D1404" s="1429"/>
      <c r="E1404" s="438"/>
      <c r="F1404" s="321"/>
      <c r="G1404" s="322"/>
      <c r="H1404" s="265"/>
    </row>
    <row r="1405" spans="2:8" ht="33.75">
      <c r="B1405" s="1427"/>
      <c r="C1405" s="323" t="s">
        <v>184</v>
      </c>
      <c r="D1405" s="1429"/>
      <c r="E1405" s="438"/>
      <c r="F1405" s="321"/>
      <c r="G1405" s="322"/>
      <c r="H1405" s="265"/>
    </row>
    <row r="1406" spans="2:8" ht="22.5">
      <c r="B1406" s="1427"/>
      <c r="C1406" s="323" t="s">
        <v>807</v>
      </c>
      <c r="D1406" s="1429"/>
      <c r="E1406" s="438"/>
      <c r="F1406" s="321"/>
      <c r="G1406" s="322"/>
      <c r="H1406" s="265"/>
    </row>
    <row r="1407" spans="2:8" ht="27" customHeight="1">
      <c r="B1407" s="1427"/>
      <c r="C1407" s="323" t="s">
        <v>4522</v>
      </c>
      <c r="D1407" s="1429"/>
      <c r="E1407" s="438"/>
      <c r="F1407" s="321"/>
      <c r="G1407" s="322"/>
      <c r="H1407" s="265"/>
    </row>
    <row r="1408" spans="2:8">
      <c r="B1408" s="1427"/>
      <c r="C1408" s="323" t="s">
        <v>4509</v>
      </c>
      <c r="D1408" s="1429"/>
      <c r="E1408" s="438"/>
      <c r="F1408" s="321"/>
      <c r="G1408" s="322"/>
      <c r="H1408" s="265"/>
    </row>
    <row r="1409" spans="2:8">
      <c r="B1409" s="1427"/>
      <c r="C1409" s="324" t="s">
        <v>4524</v>
      </c>
      <c r="D1409" s="1429"/>
      <c r="E1409" s="439"/>
      <c r="F1409" s="367"/>
      <c r="G1409" s="345"/>
      <c r="H1409" s="287"/>
    </row>
    <row r="1410" spans="2:8">
      <c r="B1410" s="1427"/>
      <c r="C1410" s="325" t="s">
        <v>3690</v>
      </c>
      <c r="D1410" s="1420"/>
      <c r="E1410" s="402" t="s">
        <v>1</v>
      </c>
      <c r="F1410" s="403">
        <v>1</v>
      </c>
      <c r="G1410" s="208"/>
      <c r="H1410" s="347">
        <f t="shared" ref="H1410" si="156">F1410*G1410</f>
        <v>0</v>
      </c>
    </row>
    <row r="1411" spans="2:8" ht="22.5">
      <c r="B1411" s="1427" t="s">
        <v>2457</v>
      </c>
      <c r="C1411" s="319" t="s">
        <v>459</v>
      </c>
      <c r="D1411" s="1428"/>
      <c r="E1411" s="437"/>
      <c r="F1411" s="365"/>
      <c r="G1411" s="340"/>
      <c r="H1411" s="282"/>
    </row>
    <row r="1412" spans="2:8" ht="45">
      <c r="B1412" s="1427"/>
      <c r="C1412" s="436" t="s">
        <v>4525</v>
      </c>
      <c r="D1412" s="1429"/>
      <c r="E1412" s="438"/>
      <c r="F1412" s="321"/>
      <c r="G1412" s="322"/>
      <c r="H1412" s="265"/>
    </row>
    <row r="1413" spans="2:8">
      <c r="B1413" s="1427"/>
      <c r="C1413" s="349" t="s">
        <v>189</v>
      </c>
      <c r="D1413" s="1429"/>
      <c r="E1413" s="438"/>
      <c r="F1413" s="321"/>
      <c r="G1413" s="322"/>
      <c r="H1413" s="265"/>
    </row>
    <row r="1414" spans="2:8" ht="33.75">
      <c r="B1414" s="1427"/>
      <c r="C1414" s="349" t="s">
        <v>184</v>
      </c>
      <c r="D1414" s="1429"/>
      <c r="E1414" s="438"/>
      <c r="F1414" s="321"/>
      <c r="G1414" s="322"/>
      <c r="H1414" s="265"/>
    </row>
    <row r="1415" spans="2:8" ht="22.5">
      <c r="B1415" s="1427"/>
      <c r="C1415" s="349" t="s">
        <v>186</v>
      </c>
      <c r="D1415" s="1429"/>
      <c r="E1415" s="438"/>
      <c r="F1415" s="321"/>
      <c r="G1415" s="322"/>
      <c r="H1415" s="265"/>
    </row>
    <row r="1416" spans="2:8" ht="22.5">
      <c r="B1416" s="1427"/>
      <c r="C1416" s="349" t="s">
        <v>4519</v>
      </c>
      <c r="D1416" s="1429"/>
      <c r="E1416" s="438"/>
      <c r="F1416" s="321"/>
      <c r="G1416" s="322"/>
      <c r="H1416" s="265"/>
    </row>
    <row r="1417" spans="2:8" ht="22.5">
      <c r="B1417" s="1427"/>
      <c r="C1417" s="349" t="s">
        <v>4384</v>
      </c>
      <c r="D1417" s="1429"/>
      <c r="E1417" s="438"/>
      <c r="F1417" s="321"/>
      <c r="G1417" s="322"/>
      <c r="H1417" s="265"/>
    </row>
    <row r="1418" spans="2:8">
      <c r="B1418" s="1427"/>
      <c r="C1418" s="349" t="s">
        <v>4510</v>
      </c>
      <c r="D1418" s="1429"/>
      <c r="E1418" s="438"/>
      <c r="F1418" s="321"/>
      <c r="G1418" s="322"/>
      <c r="H1418" s="265"/>
    </row>
    <row r="1419" spans="2:8">
      <c r="B1419" s="1427"/>
      <c r="C1419" s="342" t="s">
        <v>208</v>
      </c>
      <c r="D1419" s="1429"/>
      <c r="E1419" s="439"/>
      <c r="F1419" s="367"/>
      <c r="G1419" s="345"/>
      <c r="H1419" s="287"/>
    </row>
    <row r="1420" spans="2:8">
      <c r="B1420" s="1427"/>
      <c r="C1420" s="352" t="s">
        <v>3691</v>
      </c>
      <c r="D1420" s="1420"/>
      <c r="E1420" s="402" t="s">
        <v>1</v>
      </c>
      <c r="F1420" s="403">
        <v>1</v>
      </c>
      <c r="G1420" s="208"/>
      <c r="H1420" s="347">
        <f t="shared" ref="H1420" si="157">F1420*G1420</f>
        <v>0</v>
      </c>
    </row>
    <row r="1421" spans="2:8">
      <c r="B1421" s="1427" t="s">
        <v>2458</v>
      </c>
      <c r="C1421" s="346" t="s">
        <v>458</v>
      </c>
      <c r="D1421" s="1428"/>
      <c r="E1421" s="437"/>
      <c r="F1421" s="365"/>
      <c r="G1421" s="340"/>
      <c r="H1421" s="282"/>
    </row>
    <row r="1422" spans="2:8">
      <c r="B1422" s="1427"/>
      <c r="C1422" s="349" t="s">
        <v>189</v>
      </c>
      <c r="D1422" s="1429"/>
      <c r="E1422" s="438"/>
      <c r="F1422" s="321"/>
      <c r="G1422" s="322"/>
      <c r="H1422" s="265"/>
    </row>
    <row r="1423" spans="2:8" ht="33.75">
      <c r="B1423" s="1427"/>
      <c r="C1423" s="349" t="s">
        <v>184</v>
      </c>
      <c r="D1423" s="1429"/>
      <c r="E1423" s="438"/>
      <c r="F1423" s="321"/>
      <c r="G1423" s="322"/>
      <c r="H1423" s="265"/>
    </row>
    <row r="1424" spans="2:8" ht="22.5">
      <c r="B1424" s="1427"/>
      <c r="C1424" s="349" t="s">
        <v>186</v>
      </c>
      <c r="D1424" s="1429"/>
      <c r="E1424" s="438"/>
      <c r="F1424" s="321"/>
      <c r="G1424" s="322"/>
      <c r="H1424" s="265"/>
    </row>
    <row r="1425" spans="2:8" ht="38.25" customHeight="1">
      <c r="B1425" s="1427"/>
      <c r="C1425" s="323" t="s">
        <v>4526</v>
      </c>
      <c r="D1425" s="1429"/>
      <c r="E1425" s="438"/>
      <c r="F1425" s="321"/>
      <c r="G1425" s="322"/>
      <c r="H1425" s="265"/>
    </row>
    <row r="1426" spans="2:8" ht="22.5">
      <c r="B1426" s="1427"/>
      <c r="C1426" s="349" t="s">
        <v>4384</v>
      </c>
      <c r="D1426" s="1429"/>
      <c r="E1426" s="438"/>
      <c r="F1426" s="321"/>
      <c r="G1426" s="322"/>
      <c r="H1426" s="265"/>
    </row>
    <row r="1427" spans="2:8">
      <c r="B1427" s="1427"/>
      <c r="C1427" s="349" t="s">
        <v>4511</v>
      </c>
      <c r="D1427" s="1429"/>
      <c r="E1427" s="438"/>
      <c r="F1427" s="321"/>
      <c r="G1427" s="322"/>
      <c r="H1427" s="265"/>
    </row>
    <row r="1428" spans="2:8">
      <c r="B1428" s="1427"/>
      <c r="C1428" s="349" t="s">
        <v>208</v>
      </c>
      <c r="D1428" s="1429"/>
      <c r="E1428" s="439"/>
      <c r="F1428" s="367"/>
      <c r="G1428" s="345"/>
      <c r="H1428" s="287"/>
    </row>
    <row r="1429" spans="2:8">
      <c r="B1429" s="1427"/>
      <c r="C1429" s="352" t="s">
        <v>3692</v>
      </c>
      <c r="D1429" s="1419"/>
      <c r="E1429" s="380" t="s">
        <v>1</v>
      </c>
      <c r="F1429" s="359">
        <v>1</v>
      </c>
      <c r="G1429" s="208"/>
      <c r="H1429" s="347">
        <f t="shared" ref="H1429:H1430" si="158">F1429*G1429</f>
        <v>0</v>
      </c>
    </row>
    <row r="1430" spans="2:8">
      <c r="B1430" s="1427"/>
      <c r="C1430" s="342" t="s">
        <v>3693</v>
      </c>
      <c r="D1430" s="1420"/>
      <c r="E1430" s="369" t="s">
        <v>1</v>
      </c>
      <c r="F1430" s="381">
        <v>1</v>
      </c>
      <c r="G1430" s="208"/>
      <c r="H1430" s="347">
        <f t="shared" si="158"/>
        <v>0</v>
      </c>
    </row>
    <row r="1431" spans="2:8">
      <c r="B1431" s="1427" t="s">
        <v>2459</v>
      </c>
      <c r="C1431" s="346" t="s">
        <v>458</v>
      </c>
      <c r="D1431" s="1428"/>
      <c r="E1431" s="437"/>
      <c r="F1431" s="365"/>
      <c r="G1431" s="340"/>
      <c r="H1431" s="282"/>
    </row>
    <row r="1432" spans="2:8">
      <c r="B1432" s="1427"/>
      <c r="C1432" s="349" t="s">
        <v>189</v>
      </c>
      <c r="D1432" s="1429"/>
      <c r="E1432" s="438"/>
      <c r="F1432" s="321"/>
      <c r="G1432" s="322"/>
      <c r="H1432" s="265"/>
    </row>
    <row r="1433" spans="2:8" ht="33.75">
      <c r="B1433" s="1427"/>
      <c r="C1433" s="349" t="s">
        <v>184</v>
      </c>
      <c r="D1433" s="1429"/>
      <c r="E1433" s="438"/>
      <c r="F1433" s="321"/>
      <c r="G1433" s="322"/>
      <c r="H1433" s="265"/>
    </row>
    <row r="1434" spans="2:8" ht="22.5">
      <c r="B1434" s="1427"/>
      <c r="C1434" s="323" t="s">
        <v>186</v>
      </c>
      <c r="D1434" s="1429"/>
      <c r="E1434" s="438"/>
      <c r="F1434" s="321"/>
      <c r="G1434" s="322"/>
      <c r="H1434" s="265"/>
    </row>
    <row r="1435" spans="2:8" ht="36" customHeight="1">
      <c r="B1435" s="1427"/>
      <c r="C1435" s="323" t="s">
        <v>4526</v>
      </c>
      <c r="D1435" s="1429"/>
      <c r="E1435" s="438"/>
      <c r="F1435" s="321"/>
      <c r="G1435" s="322"/>
      <c r="H1435" s="265"/>
    </row>
    <row r="1436" spans="2:8">
      <c r="B1436" s="1427"/>
      <c r="C1436" s="323" t="s">
        <v>207</v>
      </c>
      <c r="D1436" s="1429"/>
      <c r="E1436" s="438"/>
      <c r="F1436" s="321"/>
      <c r="G1436" s="322"/>
      <c r="H1436" s="265"/>
    </row>
    <row r="1437" spans="2:8">
      <c r="B1437" s="1427"/>
      <c r="C1437" s="323" t="s">
        <v>4512</v>
      </c>
      <c r="D1437" s="1429"/>
      <c r="E1437" s="438"/>
      <c r="F1437" s="321"/>
      <c r="G1437" s="322"/>
      <c r="H1437" s="265"/>
    </row>
    <row r="1438" spans="2:8">
      <c r="B1438" s="1427"/>
      <c r="C1438" s="324" t="s">
        <v>208</v>
      </c>
      <c r="D1438" s="1429"/>
      <c r="E1438" s="439"/>
      <c r="F1438" s="367"/>
      <c r="G1438" s="345"/>
      <c r="H1438" s="287"/>
    </row>
    <row r="1439" spans="2:8">
      <c r="B1439" s="1427"/>
      <c r="C1439" s="325" t="s">
        <v>3694</v>
      </c>
      <c r="D1439" s="1419"/>
      <c r="E1439" s="380" t="s">
        <v>1</v>
      </c>
      <c r="F1439" s="359">
        <v>1</v>
      </c>
      <c r="G1439" s="208"/>
      <c r="H1439" s="347">
        <f t="shared" ref="H1439:H1440" si="159">F1439*G1439</f>
        <v>0</v>
      </c>
    </row>
    <row r="1440" spans="2:8">
      <c r="B1440" s="1427"/>
      <c r="C1440" s="325" t="s">
        <v>3695</v>
      </c>
      <c r="D1440" s="1420"/>
      <c r="E1440" s="369" t="s">
        <v>1</v>
      </c>
      <c r="F1440" s="381">
        <v>1</v>
      </c>
      <c r="G1440" s="208"/>
      <c r="H1440" s="347">
        <f t="shared" si="159"/>
        <v>0</v>
      </c>
    </row>
    <row r="1441" spans="2:8" ht="22.5">
      <c r="B1441" s="1427" t="s">
        <v>2460</v>
      </c>
      <c r="C1441" s="319" t="s">
        <v>876</v>
      </c>
      <c r="D1441" s="1428"/>
      <c r="E1441" s="437"/>
      <c r="F1441" s="365"/>
      <c r="G1441" s="340"/>
      <c r="H1441" s="282"/>
    </row>
    <row r="1442" spans="2:8" ht="45">
      <c r="B1442" s="1427"/>
      <c r="C1442" s="355" t="s">
        <v>4527</v>
      </c>
      <c r="D1442" s="1429"/>
      <c r="E1442" s="438"/>
      <c r="F1442" s="321"/>
      <c r="G1442" s="322"/>
      <c r="H1442" s="265"/>
    </row>
    <row r="1443" spans="2:8">
      <c r="B1443" s="1427"/>
      <c r="C1443" s="323" t="s">
        <v>189</v>
      </c>
      <c r="D1443" s="1429"/>
      <c r="E1443" s="438"/>
      <c r="F1443" s="321"/>
      <c r="G1443" s="322"/>
      <c r="H1443" s="265"/>
    </row>
    <row r="1444" spans="2:8" ht="33.75">
      <c r="B1444" s="1427"/>
      <c r="C1444" s="323" t="s">
        <v>184</v>
      </c>
      <c r="D1444" s="1429"/>
      <c r="E1444" s="438"/>
      <c r="F1444" s="321"/>
      <c r="G1444" s="322"/>
      <c r="H1444" s="265"/>
    </row>
    <row r="1445" spans="2:8" ht="22.5">
      <c r="B1445" s="1427"/>
      <c r="C1445" s="323" t="s">
        <v>807</v>
      </c>
      <c r="D1445" s="1429"/>
      <c r="E1445" s="438"/>
      <c r="F1445" s="321"/>
      <c r="G1445" s="322"/>
      <c r="H1445" s="265"/>
    </row>
    <row r="1446" spans="2:8" ht="27" customHeight="1">
      <c r="B1446" s="1427"/>
      <c r="C1446" s="323" t="s">
        <v>4522</v>
      </c>
      <c r="D1446" s="1429"/>
      <c r="E1446" s="438"/>
      <c r="F1446" s="321"/>
      <c r="G1446" s="322"/>
      <c r="H1446" s="265"/>
    </row>
    <row r="1447" spans="2:8">
      <c r="B1447" s="1427"/>
      <c r="C1447" s="323" t="s">
        <v>4513</v>
      </c>
      <c r="D1447" s="1429"/>
      <c r="E1447" s="438"/>
      <c r="F1447" s="321"/>
      <c r="G1447" s="322"/>
      <c r="H1447" s="265"/>
    </row>
    <row r="1448" spans="2:8">
      <c r="B1448" s="1427"/>
      <c r="C1448" s="324" t="s">
        <v>210</v>
      </c>
      <c r="D1448" s="1429"/>
      <c r="E1448" s="439"/>
      <c r="F1448" s="367"/>
      <c r="G1448" s="345"/>
      <c r="H1448" s="287"/>
    </row>
    <row r="1449" spans="2:8">
      <c r="B1449" s="1427"/>
      <c r="C1449" s="325" t="s">
        <v>3696</v>
      </c>
      <c r="D1449" s="1420"/>
      <c r="E1449" s="402" t="s">
        <v>1</v>
      </c>
      <c r="F1449" s="403">
        <v>3</v>
      </c>
      <c r="G1449" s="208"/>
      <c r="H1449" s="347">
        <f t="shared" ref="H1449" si="160">F1449*G1449</f>
        <v>0</v>
      </c>
    </row>
    <row r="1450" spans="2:8" ht="22.5">
      <c r="B1450" s="1427" t="s">
        <v>2461</v>
      </c>
      <c r="C1450" s="319" t="s">
        <v>875</v>
      </c>
      <c r="D1450" s="1428"/>
      <c r="E1450" s="437"/>
      <c r="F1450" s="365"/>
      <c r="G1450" s="340"/>
      <c r="H1450" s="282"/>
    </row>
    <row r="1451" spans="2:8" ht="45">
      <c r="B1451" s="1427"/>
      <c r="C1451" s="355" t="s">
        <v>4527</v>
      </c>
      <c r="D1451" s="1429"/>
      <c r="E1451" s="438"/>
      <c r="F1451" s="321"/>
      <c r="G1451" s="322"/>
      <c r="H1451" s="265"/>
    </row>
    <row r="1452" spans="2:8">
      <c r="B1452" s="1427"/>
      <c r="C1452" s="323" t="s">
        <v>189</v>
      </c>
      <c r="D1452" s="1429"/>
      <c r="E1452" s="438"/>
      <c r="F1452" s="321"/>
      <c r="G1452" s="322"/>
      <c r="H1452" s="265"/>
    </row>
    <row r="1453" spans="2:8" ht="33.75">
      <c r="B1453" s="1427"/>
      <c r="C1453" s="323" t="s">
        <v>184</v>
      </c>
      <c r="D1453" s="1429"/>
      <c r="E1453" s="438"/>
      <c r="F1453" s="321"/>
      <c r="G1453" s="322"/>
      <c r="H1453" s="265"/>
    </row>
    <row r="1454" spans="2:8" ht="22.5">
      <c r="B1454" s="1427"/>
      <c r="C1454" s="323" t="s">
        <v>807</v>
      </c>
      <c r="D1454" s="1429"/>
      <c r="E1454" s="438"/>
      <c r="F1454" s="321"/>
      <c r="G1454" s="322"/>
      <c r="H1454" s="265"/>
    </row>
    <row r="1455" spans="2:8" ht="33.75">
      <c r="B1455" s="1427"/>
      <c r="C1455" s="323" t="s">
        <v>4522</v>
      </c>
      <c r="D1455" s="1429"/>
      <c r="E1455" s="438"/>
      <c r="F1455" s="321"/>
      <c r="G1455" s="322"/>
      <c r="H1455" s="265"/>
    </row>
    <row r="1456" spans="2:8">
      <c r="B1456" s="1427"/>
      <c r="C1456" s="323" t="s">
        <v>4514</v>
      </c>
      <c r="D1456" s="1429"/>
      <c r="E1456" s="438"/>
      <c r="F1456" s="321"/>
      <c r="G1456" s="322"/>
      <c r="H1456" s="265"/>
    </row>
    <row r="1457" spans="2:8">
      <c r="B1457" s="1427"/>
      <c r="C1457" s="323" t="s">
        <v>210</v>
      </c>
      <c r="D1457" s="1429"/>
      <c r="E1457" s="439"/>
      <c r="F1457" s="367"/>
      <c r="G1457" s="345"/>
      <c r="H1457" s="287"/>
    </row>
    <row r="1458" spans="2:8">
      <c r="B1458" s="1427"/>
      <c r="C1458" s="325" t="s">
        <v>3697</v>
      </c>
      <c r="D1458" s="1420"/>
      <c r="E1458" s="402" t="s">
        <v>1</v>
      </c>
      <c r="F1458" s="403">
        <v>3</v>
      </c>
      <c r="G1458" s="208"/>
      <c r="H1458" s="347">
        <f t="shared" ref="H1458" si="161">F1458*G1458</f>
        <v>0</v>
      </c>
    </row>
    <row r="1459" spans="2:8">
      <c r="B1459" s="1427" t="s">
        <v>2462</v>
      </c>
      <c r="C1459" s="319" t="s">
        <v>457</v>
      </c>
      <c r="D1459" s="1428"/>
      <c r="E1459" s="437"/>
      <c r="F1459" s="365"/>
      <c r="G1459" s="340"/>
      <c r="H1459" s="282"/>
    </row>
    <row r="1460" spans="2:8">
      <c r="B1460" s="1427"/>
      <c r="C1460" s="323" t="s">
        <v>183</v>
      </c>
      <c r="D1460" s="1429"/>
      <c r="E1460" s="438"/>
      <c r="F1460" s="321"/>
      <c r="G1460" s="322"/>
      <c r="H1460" s="265"/>
    </row>
    <row r="1461" spans="2:8" ht="33.75">
      <c r="B1461" s="1427"/>
      <c r="C1461" s="323" t="s">
        <v>184</v>
      </c>
      <c r="D1461" s="1429"/>
      <c r="E1461" s="438"/>
      <c r="F1461" s="321"/>
      <c r="G1461" s="322"/>
      <c r="H1461" s="265"/>
    </row>
    <row r="1462" spans="2:8" ht="22.5">
      <c r="B1462" s="1427"/>
      <c r="C1462" s="323" t="s">
        <v>807</v>
      </c>
      <c r="D1462" s="1429"/>
      <c r="E1462" s="438"/>
      <c r="F1462" s="321"/>
      <c r="G1462" s="322"/>
      <c r="H1462" s="265"/>
    </row>
    <row r="1463" spans="2:8" ht="33.75">
      <c r="B1463" s="1427"/>
      <c r="C1463" s="323" t="s">
        <v>4526</v>
      </c>
      <c r="D1463" s="1429"/>
      <c r="E1463" s="438"/>
      <c r="F1463" s="321"/>
      <c r="G1463" s="322"/>
      <c r="H1463" s="265"/>
    </row>
    <row r="1464" spans="2:8">
      <c r="B1464" s="1427"/>
      <c r="C1464" s="323" t="s">
        <v>4515</v>
      </c>
      <c r="D1464" s="1429"/>
      <c r="E1464" s="438"/>
      <c r="F1464" s="321"/>
      <c r="G1464" s="322"/>
      <c r="H1464" s="265"/>
    </row>
    <row r="1465" spans="2:8">
      <c r="B1465" s="1427"/>
      <c r="C1465" s="323" t="s">
        <v>185</v>
      </c>
      <c r="D1465" s="1429"/>
      <c r="E1465" s="439"/>
      <c r="F1465" s="367"/>
      <c r="G1465" s="345"/>
      <c r="H1465" s="287"/>
    </row>
    <row r="1466" spans="2:8">
      <c r="B1466" s="1427"/>
      <c r="C1466" s="325" t="s">
        <v>3698</v>
      </c>
      <c r="D1466" s="1419"/>
      <c r="E1466" s="380" t="s">
        <v>1</v>
      </c>
      <c r="F1466" s="359">
        <v>2</v>
      </c>
      <c r="G1466" s="208"/>
      <c r="H1466" s="347">
        <f t="shared" ref="H1466:H1467" si="162">F1466*G1466</f>
        <v>0</v>
      </c>
    </row>
    <row r="1467" spans="2:8">
      <c r="B1467" s="1427"/>
      <c r="C1467" s="325" t="s">
        <v>3699</v>
      </c>
      <c r="D1467" s="1420"/>
      <c r="E1467" s="369" t="s">
        <v>1</v>
      </c>
      <c r="F1467" s="381">
        <v>3</v>
      </c>
      <c r="G1467" s="208"/>
      <c r="H1467" s="347">
        <f t="shared" si="162"/>
        <v>0</v>
      </c>
    </row>
    <row r="1468" spans="2:8">
      <c r="B1468" s="1427" t="s">
        <v>2463</v>
      </c>
      <c r="C1468" s="319" t="s">
        <v>457</v>
      </c>
      <c r="D1468" s="1428"/>
      <c r="E1468" s="437"/>
      <c r="F1468" s="365"/>
      <c r="G1468" s="340"/>
      <c r="H1468" s="282"/>
    </row>
    <row r="1469" spans="2:8">
      <c r="B1469" s="1427"/>
      <c r="C1469" s="323" t="s">
        <v>183</v>
      </c>
      <c r="D1469" s="1429"/>
      <c r="E1469" s="438"/>
      <c r="F1469" s="321"/>
      <c r="G1469" s="322"/>
      <c r="H1469" s="265"/>
    </row>
    <row r="1470" spans="2:8" ht="33.75">
      <c r="B1470" s="1427"/>
      <c r="C1470" s="323" t="s">
        <v>184</v>
      </c>
      <c r="D1470" s="1429"/>
      <c r="E1470" s="438"/>
      <c r="F1470" s="321"/>
      <c r="G1470" s="322"/>
      <c r="H1470" s="265"/>
    </row>
    <row r="1471" spans="2:8" ht="22.5">
      <c r="B1471" s="1427"/>
      <c r="C1471" s="323" t="s">
        <v>807</v>
      </c>
      <c r="D1471" s="1429"/>
      <c r="E1471" s="438"/>
      <c r="F1471" s="321"/>
      <c r="G1471" s="322"/>
      <c r="H1471" s="265"/>
    </row>
    <row r="1472" spans="2:8" ht="33.75">
      <c r="B1472" s="1427"/>
      <c r="C1472" s="323" t="s">
        <v>4526</v>
      </c>
      <c r="D1472" s="1429"/>
      <c r="E1472" s="438"/>
      <c r="F1472" s="321"/>
      <c r="G1472" s="322"/>
      <c r="H1472" s="265"/>
    </row>
    <row r="1473" spans="2:8">
      <c r="B1473" s="1427"/>
      <c r="C1473" s="323" t="s">
        <v>4516</v>
      </c>
      <c r="D1473" s="1429"/>
      <c r="E1473" s="438"/>
      <c r="F1473" s="321"/>
      <c r="G1473" s="322"/>
      <c r="H1473" s="265"/>
    </row>
    <row r="1474" spans="2:8">
      <c r="B1474" s="1427"/>
      <c r="C1474" s="324" t="s">
        <v>208</v>
      </c>
      <c r="D1474" s="1429"/>
      <c r="E1474" s="439"/>
      <c r="F1474" s="367"/>
      <c r="G1474" s="345"/>
      <c r="H1474" s="287"/>
    </row>
    <row r="1475" spans="2:8">
      <c r="B1475" s="1427"/>
      <c r="C1475" s="325" t="s">
        <v>3700</v>
      </c>
      <c r="D1475" s="1420"/>
      <c r="E1475" s="440" t="s">
        <v>1</v>
      </c>
      <c r="F1475" s="403">
        <v>2</v>
      </c>
      <c r="G1475" s="208"/>
      <c r="H1475" s="347">
        <f t="shared" ref="H1475" si="163">F1475*G1475</f>
        <v>0</v>
      </c>
    </row>
    <row r="1476" spans="2:8">
      <c r="B1476" s="1427" t="s">
        <v>2464</v>
      </c>
      <c r="C1476" s="319" t="s">
        <v>456</v>
      </c>
      <c r="D1476" s="1428"/>
      <c r="E1476" s="437"/>
      <c r="F1476" s="365"/>
      <c r="G1476" s="340"/>
      <c r="H1476" s="282"/>
    </row>
    <row r="1477" spans="2:8" ht="45">
      <c r="B1477" s="1427"/>
      <c r="C1477" s="355" t="s">
        <v>4528</v>
      </c>
      <c r="D1477" s="1429"/>
      <c r="E1477" s="438"/>
      <c r="F1477" s="321"/>
      <c r="G1477" s="322"/>
      <c r="H1477" s="265"/>
    </row>
    <row r="1478" spans="2:8">
      <c r="B1478" s="1427"/>
      <c r="C1478" s="323" t="s">
        <v>183</v>
      </c>
      <c r="D1478" s="1429"/>
      <c r="E1478" s="438"/>
      <c r="F1478" s="321"/>
      <c r="G1478" s="322"/>
      <c r="H1478" s="265"/>
    </row>
    <row r="1479" spans="2:8" ht="33.75">
      <c r="B1479" s="1427"/>
      <c r="C1479" s="323" t="s">
        <v>184</v>
      </c>
      <c r="D1479" s="1429"/>
      <c r="E1479" s="438"/>
      <c r="F1479" s="321"/>
      <c r="G1479" s="322"/>
      <c r="H1479" s="265"/>
    </row>
    <row r="1480" spans="2:8" ht="22.5">
      <c r="B1480" s="1427"/>
      <c r="C1480" s="323" t="s">
        <v>807</v>
      </c>
      <c r="D1480" s="1429"/>
      <c r="E1480" s="438"/>
      <c r="F1480" s="321"/>
      <c r="G1480" s="322"/>
      <c r="H1480" s="265"/>
    </row>
    <row r="1481" spans="2:8" ht="22.5">
      <c r="B1481" s="1427"/>
      <c r="C1481" s="323" t="s">
        <v>4529</v>
      </c>
      <c r="D1481" s="1429"/>
      <c r="E1481" s="438"/>
      <c r="F1481" s="321"/>
      <c r="G1481" s="322"/>
      <c r="H1481" s="265"/>
    </row>
    <row r="1482" spans="2:8" ht="22.5">
      <c r="B1482" s="1427"/>
      <c r="C1482" s="323" t="s">
        <v>196</v>
      </c>
      <c r="D1482" s="1429"/>
      <c r="E1482" s="438"/>
      <c r="F1482" s="321"/>
      <c r="G1482" s="322"/>
      <c r="H1482" s="265"/>
    </row>
    <row r="1483" spans="2:8" ht="22.5">
      <c r="B1483" s="1427"/>
      <c r="C1483" s="323" t="s">
        <v>194</v>
      </c>
      <c r="D1483" s="1429"/>
      <c r="E1483" s="438"/>
      <c r="F1483" s="321"/>
      <c r="G1483" s="322"/>
      <c r="H1483" s="265"/>
    </row>
    <row r="1484" spans="2:8">
      <c r="B1484" s="1427"/>
      <c r="C1484" s="323" t="s">
        <v>4517</v>
      </c>
      <c r="D1484" s="1429"/>
      <c r="E1484" s="438"/>
      <c r="F1484" s="321"/>
      <c r="G1484" s="322"/>
      <c r="H1484" s="265"/>
    </row>
    <row r="1485" spans="2:8">
      <c r="B1485" s="1427"/>
      <c r="C1485" s="324" t="s">
        <v>209</v>
      </c>
      <c r="D1485" s="1429"/>
      <c r="E1485" s="439"/>
      <c r="F1485" s="367"/>
      <c r="G1485" s="345"/>
      <c r="H1485" s="287"/>
    </row>
    <row r="1486" spans="2:8">
      <c r="B1486" s="1427"/>
      <c r="C1486" s="325" t="s">
        <v>3701</v>
      </c>
      <c r="D1486" s="1419"/>
      <c r="E1486" s="380" t="s">
        <v>1</v>
      </c>
      <c r="F1486" s="359">
        <v>1</v>
      </c>
      <c r="G1486" s="208"/>
      <c r="H1486" s="347">
        <f t="shared" ref="H1486:H1491" si="164">F1486*G1486</f>
        <v>0</v>
      </c>
    </row>
    <row r="1487" spans="2:8">
      <c r="B1487" s="1427"/>
      <c r="C1487" s="325" t="s">
        <v>3702</v>
      </c>
      <c r="D1487" s="1419"/>
      <c r="E1487" s="326" t="s">
        <v>1</v>
      </c>
      <c r="F1487" s="327">
        <v>1</v>
      </c>
      <c r="G1487" s="208"/>
      <c r="H1487" s="347">
        <f t="shared" si="164"/>
        <v>0</v>
      </c>
    </row>
    <row r="1488" spans="2:8">
      <c r="B1488" s="1427"/>
      <c r="C1488" s="325" t="s">
        <v>3703</v>
      </c>
      <c r="D1488" s="1419"/>
      <c r="E1488" s="326" t="s">
        <v>1</v>
      </c>
      <c r="F1488" s="327">
        <v>4</v>
      </c>
      <c r="G1488" s="208"/>
      <c r="H1488" s="347">
        <f t="shared" si="164"/>
        <v>0</v>
      </c>
    </row>
    <row r="1489" spans="2:8">
      <c r="B1489" s="1427"/>
      <c r="C1489" s="325" t="s">
        <v>3704</v>
      </c>
      <c r="D1489" s="1419"/>
      <c r="E1489" s="326" t="s">
        <v>1</v>
      </c>
      <c r="F1489" s="327">
        <v>6</v>
      </c>
      <c r="G1489" s="208"/>
      <c r="H1489" s="347">
        <f t="shared" si="164"/>
        <v>0</v>
      </c>
    </row>
    <row r="1490" spans="2:8">
      <c r="B1490" s="1427"/>
      <c r="C1490" s="325" t="s">
        <v>3705</v>
      </c>
      <c r="D1490" s="1419"/>
      <c r="E1490" s="326" t="s">
        <v>1</v>
      </c>
      <c r="F1490" s="327">
        <v>7</v>
      </c>
      <c r="G1490" s="208"/>
      <c r="H1490" s="347">
        <f t="shared" si="164"/>
        <v>0</v>
      </c>
    </row>
    <row r="1491" spans="2:8">
      <c r="B1491" s="1427"/>
      <c r="C1491" s="325" t="s">
        <v>3706</v>
      </c>
      <c r="D1491" s="1420"/>
      <c r="E1491" s="369" t="s">
        <v>1</v>
      </c>
      <c r="F1491" s="381">
        <v>12</v>
      </c>
      <c r="G1491" s="208"/>
      <c r="H1491" s="347">
        <f t="shared" si="164"/>
        <v>0</v>
      </c>
    </row>
    <row r="1492" spans="2:8">
      <c r="B1492" s="1427" t="s">
        <v>2465</v>
      </c>
      <c r="C1492" s="319" t="s">
        <v>456</v>
      </c>
      <c r="D1492" s="1428"/>
      <c r="E1492" s="437"/>
      <c r="F1492" s="365"/>
      <c r="G1492" s="340"/>
      <c r="H1492" s="282"/>
    </row>
    <row r="1493" spans="2:8" ht="45">
      <c r="B1493" s="1427"/>
      <c r="C1493" s="355" t="s">
        <v>4527</v>
      </c>
      <c r="D1493" s="1429"/>
      <c r="E1493" s="438"/>
      <c r="F1493" s="321"/>
      <c r="G1493" s="322"/>
      <c r="H1493" s="265"/>
    </row>
    <row r="1494" spans="2:8">
      <c r="B1494" s="1427"/>
      <c r="C1494" s="323" t="s">
        <v>183</v>
      </c>
      <c r="D1494" s="1429"/>
      <c r="E1494" s="438"/>
      <c r="F1494" s="321"/>
      <c r="G1494" s="322"/>
      <c r="H1494" s="265"/>
    </row>
    <row r="1495" spans="2:8" ht="33.75">
      <c r="B1495" s="1427"/>
      <c r="C1495" s="323" t="s">
        <v>184</v>
      </c>
      <c r="D1495" s="1429"/>
      <c r="E1495" s="438"/>
      <c r="F1495" s="321"/>
      <c r="G1495" s="322"/>
      <c r="H1495" s="265"/>
    </row>
    <row r="1496" spans="2:8" ht="22.5">
      <c r="B1496" s="1427"/>
      <c r="C1496" s="323" t="s">
        <v>807</v>
      </c>
      <c r="D1496" s="1429"/>
      <c r="E1496" s="438"/>
      <c r="F1496" s="321"/>
      <c r="G1496" s="322"/>
      <c r="H1496" s="265"/>
    </row>
    <row r="1497" spans="2:8" ht="22.5">
      <c r="B1497" s="1427"/>
      <c r="C1497" s="323" t="s">
        <v>4529</v>
      </c>
      <c r="D1497" s="1429"/>
      <c r="E1497" s="438"/>
      <c r="F1497" s="321"/>
      <c r="G1497" s="322"/>
      <c r="H1497" s="265"/>
    </row>
    <row r="1498" spans="2:8" ht="22.5">
      <c r="B1498" s="1427"/>
      <c r="C1498" s="323" t="s">
        <v>196</v>
      </c>
      <c r="D1498" s="1429"/>
      <c r="E1498" s="438"/>
      <c r="F1498" s="321"/>
      <c r="G1498" s="322"/>
      <c r="H1498" s="265"/>
    </row>
    <row r="1499" spans="2:8" ht="22.5">
      <c r="B1499" s="1427"/>
      <c r="C1499" s="323" t="s">
        <v>194</v>
      </c>
      <c r="D1499" s="1429"/>
      <c r="E1499" s="438"/>
      <c r="F1499" s="321"/>
      <c r="G1499" s="322"/>
      <c r="H1499" s="265"/>
    </row>
    <row r="1500" spans="2:8">
      <c r="B1500" s="1427"/>
      <c r="C1500" s="323" t="s">
        <v>4518</v>
      </c>
      <c r="D1500" s="1429"/>
      <c r="E1500" s="438"/>
      <c r="F1500" s="321"/>
      <c r="G1500" s="322"/>
      <c r="H1500" s="265"/>
    </row>
    <row r="1501" spans="2:8">
      <c r="B1501" s="1427"/>
      <c r="C1501" s="324" t="s">
        <v>208</v>
      </c>
      <c r="D1501" s="1429"/>
      <c r="E1501" s="439"/>
      <c r="F1501" s="367"/>
      <c r="G1501" s="345"/>
      <c r="H1501" s="287"/>
    </row>
    <row r="1502" spans="2:8">
      <c r="B1502" s="1427"/>
      <c r="C1502" s="325" t="s">
        <v>3707</v>
      </c>
      <c r="D1502" s="1420"/>
      <c r="E1502" s="402" t="s">
        <v>1</v>
      </c>
      <c r="F1502" s="403">
        <v>2</v>
      </c>
      <c r="G1502" s="208"/>
      <c r="H1502" s="347">
        <f t="shared" ref="H1502" si="165">F1502*G1502</f>
        <v>0</v>
      </c>
    </row>
    <row r="1503" spans="2:8" ht="22.5">
      <c r="B1503" s="1427" t="s">
        <v>2466</v>
      </c>
      <c r="C1503" s="319" t="s">
        <v>193</v>
      </c>
      <c r="D1503" s="1428"/>
      <c r="E1503" s="437"/>
      <c r="F1503" s="365"/>
      <c r="G1503" s="340"/>
      <c r="H1503" s="282"/>
    </row>
    <row r="1504" spans="2:8" ht="45">
      <c r="B1504" s="1427"/>
      <c r="C1504" s="355" t="s">
        <v>4527</v>
      </c>
      <c r="D1504" s="1429"/>
      <c r="E1504" s="438"/>
      <c r="F1504" s="321"/>
      <c r="G1504" s="322"/>
      <c r="H1504" s="265"/>
    </row>
    <row r="1505" spans="2:8">
      <c r="B1505" s="1427"/>
      <c r="C1505" s="323" t="s">
        <v>183</v>
      </c>
      <c r="D1505" s="1429"/>
      <c r="E1505" s="438"/>
      <c r="F1505" s="321"/>
      <c r="G1505" s="322"/>
      <c r="H1505" s="265"/>
    </row>
    <row r="1506" spans="2:8" ht="33.75">
      <c r="B1506" s="1427"/>
      <c r="C1506" s="323" t="s">
        <v>184</v>
      </c>
      <c r="D1506" s="1429"/>
      <c r="E1506" s="438"/>
      <c r="F1506" s="321"/>
      <c r="G1506" s="322"/>
      <c r="H1506" s="265"/>
    </row>
    <row r="1507" spans="2:8" ht="22.5">
      <c r="B1507" s="1427"/>
      <c r="C1507" s="323" t="s">
        <v>807</v>
      </c>
      <c r="D1507" s="1429"/>
      <c r="E1507" s="438"/>
      <c r="F1507" s="321"/>
      <c r="G1507" s="322"/>
      <c r="H1507" s="265"/>
    </row>
    <row r="1508" spans="2:8" ht="22.5">
      <c r="B1508" s="1427"/>
      <c r="C1508" s="323" t="s">
        <v>4529</v>
      </c>
      <c r="D1508" s="1429"/>
      <c r="E1508" s="438"/>
      <c r="F1508" s="321"/>
      <c r="G1508" s="322"/>
      <c r="H1508" s="265"/>
    </row>
    <row r="1509" spans="2:8" ht="22.5">
      <c r="B1509" s="1427"/>
      <c r="C1509" s="323" t="s">
        <v>196</v>
      </c>
      <c r="D1509" s="1429"/>
      <c r="E1509" s="438"/>
      <c r="F1509" s="321"/>
      <c r="G1509" s="322"/>
      <c r="H1509" s="265"/>
    </row>
    <row r="1510" spans="2:8" ht="22.5">
      <c r="B1510" s="1427"/>
      <c r="C1510" s="323" t="s">
        <v>194</v>
      </c>
      <c r="D1510" s="1429"/>
      <c r="E1510" s="438"/>
      <c r="F1510" s="321"/>
      <c r="G1510" s="322"/>
      <c r="H1510" s="265"/>
    </row>
    <row r="1511" spans="2:8">
      <c r="B1511" s="1427"/>
      <c r="C1511" s="323" t="s">
        <v>4530</v>
      </c>
      <c r="D1511" s="1429"/>
      <c r="E1511" s="438"/>
      <c r="F1511" s="321"/>
      <c r="G1511" s="322"/>
      <c r="H1511" s="265"/>
    </row>
    <row r="1512" spans="2:8">
      <c r="B1512" s="1427"/>
      <c r="C1512" s="324" t="s">
        <v>208</v>
      </c>
      <c r="D1512" s="1429"/>
      <c r="E1512" s="439"/>
      <c r="F1512" s="367"/>
      <c r="G1512" s="345"/>
      <c r="H1512" s="287"/>
    </row>
    <row r="1513" spans="2:8">
      <c r="B1513" s="1427"/>
      <c r="C1513" s="325" t="s">
        <v>3708</v>
      </c>
      <c r="D1513" s="1419"/>
      <c r="E1513" s="380" t="s">
        <v>1</v>
      </c>
      <c r="F1513" s="359">
        <v>1</v>
      </c>
      <c r="G1513" s="208"/>
      <c r="H1513" s="347">
        <f t="shared" ref="H1513:H1514" si="166">F1513*G1513</f>
        <v>0</v>
      </c>
    </row>
    <row r="1514" spans="2:8">
      <c r="B1514" s="1427"/>
      <c r="C1514" s="325" t="s">
        <v>3709</v>
      </c>
      <c r="D1514" s="1420"/>
      <c r="E1514" s="369" t="s">
        <v>1</v>
      </c>
      <c r="F1514" s="381">
        <v>2</v>
      </c>
      <c r="G1514" s="208"/>
      <c r="H1514" s="347">
        <f t="shared" si="166"/>
        <v>0</v>
      </c>
    </row>
    <row r="1515" spans="2:8" ht="22.5">
      <c r="B1515" s="1427" t="s">
        <v>2467</v>
      </c>
      <c r="C1515" s="319" t="s">
        <v>199</v>
      </c>
      <c r="D1515" s="1428"/>
      <c r="E1515" s="437"/>
      <c r="F1515" s="365"/>
      <c r="G1515" s="340"/>
      <c r="H1515" s="282"/>
    </row>
    <row r="1516" spans="2:8" ht="45">
      <c r="B1516" s="1427"/>
      <c r="C1516" s="355" t="s">
        <v>4527</v>
      </c>
      <c r="D1516" s="1429"/>
      <c r="E1516" s="438"/>
      <c r="F1516" s="321"/>
      <c r="G1516" s="322"/>
      <c r="H1516" s="265"/>
    </row>
    <row r="1517" spans="2:8">
      <c r="B1517" s="1427"/>
      <c r="C1517" s="323" t="s">
        <v>183</v>
      </c>
      <c r="D1517" s="1429"/>
      <c r="E1517" s="438"/>
      <c r="F1517" s="321"/>
      <c r="G1517" s="322"/>
      <c r="H1517" s="265"/>
    </row>
    <row r="1518" spans="2:8" ht="33.75">
      <c r="B1518" s="1427"/>
      <c r="C1518" s="323" t="s">
        <v>184</v>
      </c>
      <c r="D1518" s="1429"/>
      <c r="E1518" s="438"/>
      <c r="F1518" s="321"/>
      <c r="G1518" s="322"/>
      <c r="H1518" s="265"/>
    </row>
    <row r="1519" spans="2:8" ht="22.5">
      <c r="B1519" s="1427"/>
      <c r="C1519" s="323" t="s">
        <v>807</v>
      </c>
      <c r="D1519" s="1429"/>
      <c r="E1519" s="438"/>
      <c r="F1519" s="321"/>
      <c r="G1519" s="322"/>
      <c r="H1519" s="265"/>
    </row>
    <row r="1520" spans="2:8" ht="22.5">
      <c r="B1520" s="1427"/>
      <c r="C1520" s="323" t="s">
        <v>4529</v>
      </c>
      <c r="D1520" s="1429"/>
      <c r="E1520" s="438"/>
      <c r="F1520" s="321"/>
      <c r="G1520" s="322"/>
      <c r="H1520" s="265"/>
    </row>
    <row r="1521" spans="2:8" ht="22.5">
      <c r="B1521" s="1427"/>
      <c r="C1521" s="323" t="s">
        <v>196</v>
      </c>
      <c r="D1521" s="1429"/>
      <c r="E1521" s="438"/>
      <c r="F1521" s="321"/>
      <c r="G1521" s="322"/>
      <c r="H1521" s="265"/>
    </row>
    <row r="1522" spans="2:8" ht="22.5">
      <c r="B1522" s="1427"/>
      <c r="C1522" s="323" t="s">
        <v>194</v>
      </c>
      <c r="D1522" s="1429"/>
      <c r="E1522" s="438"/>
      <c r="F1522" s="321"/>
      <c r="G1522" s="322"/>
      <c r="H1522" s="265"/>
    </row>
    <row r="1523" spans="2:8">
      <c r="B1523" s="1427"/>
      <c r="C1523" s="323" t="s">
        <v>4531</v>
      </c>
      <c r="D1523" s="1429"/>
      <c r="E1523" s="438"/>
      <c r="F1523" s="321"/>
      <c r="G1523" s="322"/>
      <c r="H1523" s="265"/>
    </row>
    <row r="1524" spans="2:8">
      <c r="B1524" s="1427"/>
      <c r="C1524" s="324" t="s">
        <v>208</v>
      </c>
      <c r="D1524" s="1429"/>
      <c r="E1524" s="439"/>
      <c r="F1524" s="367"/>
      <c r="G1524" s="345"/>
      <c r="H1524" s="287"/>
    </row>
    <row r="1525" spans="2:8">
      <c r="B1525" s="1427"/>
      <c r="C1525" s="325" t="s">
        <v>3710</v>
      </c>
      <c r="D1525" s="1419"/>
      <c r="E1525" s="380" t="s">
        <v>1</v>
      </c>
      <c r="F1525" s="359">
        <v>2</v>
      </c>
      <c r="G1525" s="208"/>
      <c r="H1525" s="347">
        <f t="shared" ref="H1525:H1529" si="167">F1525*G1525</f>
        <v>0</v>
      </c>
    </row>
    <row r="1526" spans="2:8">
      <c r="B1526" s="1427"/>
      <c r="C1526" s="325" t="s">
        <v>3711</v>
      </c>
      <c r="D1526" s="1419"/>
      <c r="E1526" s="326" t="s">
        <v>1</v>
      </c>
      <c r="F1526" s="327">
        <v>2</v>
      </c>
      <c r="G1526" s="208"/>
      <c r="H1526" s="347">
        <f t="shared" si="167"/>
        <v>0</v>
      </c>
    </row>
    <row r="1527" spans="2:8">
      <c r="B1527" s="1427"/>
      <c r="C1527" s="325" t="s">
        <v>3712</v>
      </c>
      <c r="D1527" s="1419"/>
      <c r="E1527" s="326" t="s">
        <v>1</v>
      </c>
      <c r="F1527" s="327">
        <v>3</v>
      </c>
      <c r="G1527" s="208"/>
      <c r="H1527" s="347">
        <f t="shared" si="167"/>
        <v>0</v>
      </c>
    </row>
    <row r="1528" spans="2:8">
      <c r="B1528" s="1427"/>
      <c r="C1528" s="325" t="s">
        <v>3713</v>
      </c>
      <c r="D1528" s="1419"/>
      <c r="E1528" s="326" t="s">
        <v>1</v>
      </c>
      <c r="F1528" s="327">
        <v>3</v>
      </c>
      <c r="G1528" s="208"/>
      <c r="H1528" s="347">
        <f t="shared" si="167"/>
        <v>0</v>
      </c>
    </row>
    <row r="1529" spans="2:8">
      <c r="B1529" s="1427"/>
      <c r="C1529" s="325" t="s">
        <v>3714</v>
      </c>
      <c r="D1529" s="1420"/>
      <c r="E1529" s="369" t="s">
        <v>1</v>
      </c>
      <c r="F1529" s="381">
        <v>2</v>
      </c>
      <c r="G1529" s="208"/>
      <c r="H1529" s="347">
        <f t="shared" si="167"/>
        <v>0</v>
      </c>
    </row>
    <row r="1530" spans="2:8" ht="22.5">
      <c r="B1530" s="1427" t="s">
        <v>2468</v>
      </c>
      <c r="C1530" s="319" t="s">
        <v>205</v>
      </c>
      <c r="D1530" s="1428"/>
      <c r="E1530" s="437"/>
      <c r="F1530" s="365"/>
      <c r="G1530" s="340"/>
      <c r="H1530" s="282"/>
    </row>
    <row r="1531" spans="2:8" ht="45">
      <c r="B1531" s="1427"/>
      <c r="C1531" s="355" t="s">
        <v>4527</v>
      </c>
      <c r="D1531" s="1429"/>
      <c r="E1531" s="438"/>
      <c r="F1531" s="321"/>
      <c r="G1531" s="322"/>
      <c r="H1531" s="265"/>
    </row>
    <row r="1532" spans="2:8">
      <c r="B1532" s="1427"/>
      <c r="C1532" s="323" t="s">
        <v>183</v>
      </c>
      <c r="D1532" s="1429"/>
      <c r="E1532" s="438"/>
      <c r="F1532" s="321"/>
      <c r="G1532" s="322"/>
      <c r="H1532" s="265"/>
    </row>
    <row r="1533" spans="2:8" ht="33.75">
      <c r="B1533" s="1427"/>
      <c r="C1533" s="323" t="s">
        <v>184</v>
      </c>
      <c r="D1533" s="1429"/>
      <c r="E1533" s="438"/>
      <c r="F1533" s="321"/>
      <c r="G1533" s="322"/>
      <c r="H1533" s="265"/>
    </row>
    <row r="1534" spans="2:8" ht="22.5">
      <c r="B1534" s="1427"/>
      <c r="C1534" s="323" t="s">
        <v>807</v>
      </c>
      <c r="D1534" s="1429"/>
      <c r="E1534" s="438"/>
      <c r="F1534" s="321"/>
      <c r="G1534" s="322"/>
      <c r="H1534" s="265"/>
    </row>
    <row r="1535" spans="2:8" ht="22.5">
      <c r="B1535" s="1427"/>
      <c r="C1535" s="323" t="s">
        <v>4529</v>
      </c>
      <c r="D1535" s="1429"/>
      <c r="E1535" s="438"/>
      <c r="F1535" s="321"/>
      <c r="G1535" s="322"/>
      <c r="H1535" s="265"/>
    </row>
    <row r="1536" spans="2:8" ht="22.5">
      <c r="B1536" s="1427"/>
      <c r="C1536" s="323" t="s">
        <v>196</v>
      </c>
      <c r="D1536" s="1429"/>
      <c r="E1536" s="438"/>
      <c r="F1536" s="321"/>
      <c r="G1536" s="322"/>
      <c r="H1536" s="265"/>
    </row>
    <row r="1537" spans="2:8" ht="22.5">
      <c r="B1537" s="1427"/>
      <c r="C1537" s="323" t="s">
        <v>194</v>
      </c>
      <c r="D1537" s="1429"/>
      <c r="E1537" s="438"/>
      <c r="F1537" s="321"/>
      <c r="G1537" s="322"/>
      <c r="H1537" s="265"/>
    </row>
    <row r="1538" spans="2:8">
      <c r="B1538" s="1427"/>
      <c r="C1538" s="323" t="s">
        <v>4532</v>
      </c>
      <c r="D1538" s="1429"/>
      <c r="E1538" s="438"/>
      <c r="F1538" s="321"/>
      <c r="G1538" s="322"/>
      <c r="H1538" s="265"/>
    </row>
    <row r="1539" spans="2:8">
      <c r="B1539" s="1427"/>
      <c r="C1539" s="324" t="s">
        <v>208</v>
      </c>
      <c r="D1539" s="1429"/>
      <c r="E1539" s="439"/>
      <c r="F1539" s="367"/>
      <c r="G1539" s="345"/>
      <c r="H1539" s="287"/>
    </row>
    <row r="1540" spans="2:8">
      <c r="B1540" s="1427"/>
      <c r="C1540" s="325" t="s">
        <v>3715</v>
      </c>
      <c r="D1540" s="1419"/>
      <c r="E1540" s="380" t="s">
        <v>1</v>
      </c>
      <c r="F1540" s="359">
        <v>7</v>
      </c>
      <c r="G1540" s="208"/>
      <c r="H1540" s="347">
        <f t="shared" ref="H1540:H1547" si="168">F1540*G1540</f>
        <v>0</v>
      </c>
    </row>
    <row r="1541" spans="2:8">
      <c r="B1541" s="1427"/>
      <c r="C1541" s="325" t="s">
        <v>3716</v>
      </c>
      <c r="D1541" s="1419"/>
      <c r="E1541" s="326" t="s">
        <v>1</v>
      </c>
      <c r="F1541" s="327">
        <v>3</v>
      </c>
      <c r="G1541" s="208"/>
      <c r="H1541" s="347">
        <f t="shared" si="168"/>
        <v>0</v>
      </c>
    </row>
    <row r="1542" spans="2:8">
      <c r="B1542" s="1427"/>
      <c r="C1542" s="325" t="s">
        <v>3717</v>
      </c>
      <c r="D1542" s="1419"/>
      <c r="E1542" s="326" t="s">
        <v>1</v>
      </c>
      <c r="F1542" s="327">
        <v>3</v>
      </c>
      <c r="G1542" s="208"/>
      <c r="H1542" s="347">
        <f t="shared" si="168"/>
        <v>0</v>
      </c>
    </row>
    <row r="1543" spans="2:8">
      <c r="B1543" s="1427"/>
      <c r="C1543" s="325" t="s">
        <v>3718</v>
      </c>
      <c r="D1543" s="1419"/>
      <c r="E1543" s="326" t="s">
        <v>1</v>
      </c>
      <c r="F1543" s="327">
        <v>2</v>
      </c>
      <c r="G1543" s="208"/>
      <c r="H1543" s="347">
        <f t="shared" si="168"/>
        <v>0</v>
      </c>
    </row>
    <row r="1544" spans="2:8">
      <c r="B1544" s="1427"/>
      <c r="C1544" s="325" t="s">
        <v>3719</v>
      </c>
      <c r="D1544" s="1419"/>
      <c r="E1544" s="326" t="s">
        <v>1</v>
      </c>
      <c r="F1544" s="327">
        <v>6</v>
      </c>
      <c r="G1544" s="208"/>
      <c r="H1544" s="347">
        <f t="shared" si="168"/>
        <v>0</v>
      </c>
    </row>
    <row r="1545" spans="2:8">
      <c r="B1545" s="1427"/>
      <c r="C1545" s="325" t="s">
        <v>3720</v>
      </c>
      <c r="D1545" s="1419"/>
      <c r="E1545" s="326" t="s">
        <v>1</v>
      </c>
      <c r="F1545" s="327">
        <v>2</v>
      </c>
      <c r="G1545" s="208"/>
      <c r="H1545" s="347">
        <f t="shared" si="168"/>
        <v>0</v>
      </c>
    </row>
    <row r="1546" spans="2:8">
      <c r="B1546" s="1427"/>
      <c r="C1546" s="325" t="s">
        <v>3721</v>
      </c>
      <c r="D1546" s="1419"/>
      <c r="E1546" s="326" t="s">
        <v>1</v>
      </c>
      <c r="F1546" s="327">
        <v>3</v>
      </c>
      <c r="G1546" s="208"/>
      <c r="H1546" s="347">
        <f t="shared" si="168"/>
        <v>0</v>
      </c>
    </row>
    <row r="1547" spans="2:8">
      <c r="B1547" s="1427"/>
      <c r="C1547" s="325" t="s">
        <v>3722</v>
      </c>
      <c r="D1547" s="1420"/>
      <c r="E1547" s="369" t="s">
        <v>1</v>
      </c>
      <c r="F1547" s="381">
        <v>4</v>
      </c>
      <c r="G1547" s="208"/>
      <c r="H1547" s="347">
        <f t="shared" si="168"/>
        <v>0</v>
      </c>
    </row>
    <row r="1548" spans="2:8" ht="22.5">
      <c r="B1548" s="1427" t="s">
        <v>2469</v>
      </c>
      <c r="C1548" s="319" t="s">
        <v>214</v>
      </c>
      <c r="D1548" s="1428"/>
      <c r="E1548" s="437"/>
      <c r="F1548" s="365"/>
      <c r="G1548" s="340"/>
      <c r="H1548" s="282"/>
    </row>
    <row r="1549" spans="2:8" ht="45">
      <c r="B1549" s="1427"/>
      <c r="C1549" s="355" t="s">
        <v>4527</v>
      </c>
      <c r="D1549" s="1429"/>
      <c r="E1549" s="438"/>
      <c r="F1549" s="321"/>
      <c r="G1549" s="322"/>
      <c r="H1549" s="265"/>
    </row>
    <row r="1550" spans="2:8" ht="33.75">
      <c r="B1550" s="1427"/>
      <c r="C1550" s="323" t="s">
        <v>184</v>
      </c>
      <c r="D1550" s="1429"/>
      <c r="E1550" s="438"/>
      <c r="F1550" s="321"/>
      <c r="G1550" s="322"/>
      <c r="H1550" s="265"/>
    </row>
    <row r="1551" spans="2:8" ht="22.5">
      <c r="B1551" s="1427"/>
      <c r="C1551" s="323" t="s">
        <v>807</v>
      </c>
      <c r="D1551" s="1429"/>
      <c r="E1551" s="438"/>
      <c r="F1551" s="321"/>
      <c r="G1551" s="322"/>
      <c r="H1551" s="265"/>
    </row>
    <row r="1552" spans="2:8" ht="22.5">
      <c r="B1552" s="1427"/>
      <c r="C1552" s="323" t="s">
        <v>4529</v>
      </c>
      <c r="D1552" s="1429"/>
      <c r="E1552" s="438"/>
      <c r="F1552" s="321"/>
      <c r="G1552" s="322"/>
      <c r="H1552" s="265"/>
    </row>
    <row r="1553" spans="2:8" ht="22.5">
      <c r="B1553" s="1427"/>
      <c r="C1553" s="323" t="s">
        <v>196</v>
      </c>
      <c r="D1553" s="1429"/>
      <c r="E1553" s="438"/>
      <c r="F1553" s="321"/>
      <c r="G1553" s="322"/>
      <c r="H1553" s="265"/>
    </row>
    <row r="1554" spans="2:8" ht="22.5">
      <c r="B1554" s="1427"/>
      <c r="C1554" s="323" t="s">
        <v>194</v>
      </c>
      <c r="D1554" s="1429"/>
      <c r="E1554" s="438"/>
      <c r="F1554" s="321"/>
      <c r="G1554" s="322"/>
      <c r="H1554" s="265"/>
    </row>
    <row r="1555" spans="2:8">
      <c r="B1555" s="1427"/>
      <c r="C1555" s="323" t="s">
        <v>4533</v>
      </c>
      <c r="D1555" s="1429"/>
      <c r="E1555" s="438"/>
      <c r="F1555" s="321"/>
      <c r="G1555" s="322"/>
      <c r="H1555" s="265"/>
    </row>
    <row r="1556" spans="2:8">
      <c r="B1556" s="1427"/>
      <c r="C1556" s="324" t="s">
        <v>208</v>
      </c>
      <c r="D1556" s="1429"/>
      <c r="E1556" s="439"/>
      <c r="F1556" s="367"/>
      <c r="G1556" s="345"/>
      <c r="H1556" s="287"/>
    </row>
    <row r="1557" spans="2:8">
      <c r="B1557" s="1427"/>
      <c r="C1557" s="325" t="s">
        <v>3723</v>
      </c>
      <c r="D1557" s="1420"/>
      <c r="E1557" s="380" t="s">
        <v>1</v>
      </c>
      <c r="F1557" s="359">
        <v>4</v>
      </c>
      <c r="G1557" s="208"/>
      <c r="H1557" s="347">
        <f t="shared" ref="H1557" si="169">F1557*G1557</f>
        <v>0</v>
      </c>
    </row>
    <row r="1558" spans="2:8" ht="15.75" customHeight="1">
      <c r="B1558" s="1430" t="s">
        <v>216</v>
      </c>
      <c r="C1558" s="1431"/>
      <c r="D1558" s="1431"/>
      <c r="E1558" s="1431"/>
      <c r="F1558" s="1431"/>
      <c r="G1558" s="1431"/>
      <c r="H1558" s="1432"/>
    </row>
    <row r="1559" spans="2:8" ht="22.5">
      <c r="B1559" s="1416" t="s">
        <v>2470</v>
      </c>
      <c r="C1559" s="319" t="s">
        <v>220</v>
      </c>
      <c r="D1559" s="1434"/>
      <c r="E1559" s="1421"/>
      <c r="F1559" s="1422"/>
      <c r="G1559" s="1422"/>
      <c r="H1559" s="1423"/>
    </row>
    <row r="1560" spans="2:8" ht="22.5">
      <c r="B1560" s="1417"/>
      <c r="C1560" s="323" t="s">
        <v>217</v>
      </c>
      <c r="D1560" s="1434"/>
      <c r="E1560" s="1424"/>
      <c r="F1560" s="1425"/>
      <c r="G1560" s="1425"/>
      <c r="H1560" s="1426"/>
    </row>
    <row r="1561" spans="2:8" ht="22.5">
      <c r="B1561" s="1417"/>
      <c r="C1561" s="349" t="s">
        <v>218</v>
      </c>
      <c r="D1561" s="1434"/>
      <c r="E1561" s="1424"/>
      <c r="F1561" s="1425"/>
      <c r="G1561" s="1425"/>
      <c r="H1561" s="1426"/>
    </row>
    <row r="1562" spans="2:8" ht="22.5">
      <c r="B1562" s="1417"/>
      <c r="C1562" s="436" t="s">
        <v>219</v>
      </c>
      <c r="D1562" s="1434"/>
      <c r="E1562" s="1424"/>
      <c r="F1562" s="1425"/>
      <c r="G1562" s="1425"/>
      <c r="H1562" s="1426"/>
    </row>
    <row r="1563" spans="2:8" ht="22.5">
      <c r="B1563" s="1417"/>
      <c r="C1563" s="349" t="s">
        <v>4534</v>
      </c>
      <c r="D1563" s="1434"/>
      <c r="E1563" s="1424"/>
      <c r="F1563" s="1425"/>
      <c r="G1563" s="1425"/>
      <c r="H1563" s="1426"/>
    </row>
    <row r="1564" spans="2:8" ht="33.75">
      <c r="B1564" s="1417"/>
      <c r="C1564" s="323" t="s">
        <v>4526</v>
      </c>
      <c r="D1564" s="1434"/>
      <c r="E1564" s="1424"/>
      <c r="F1564" s="1425"/>
      <c r="G1564" s="1425"/>
      <c r="H1564" s="1426"/>
    </row>
    <row r="1565" spans="2:8" ht="22.5">
      <c r="B1565" s="1417"/>
      <c r="C1565" s="349" t="s">
        <v>4535</v>
      </c>
      <c r="D1565" s="1434"/>
      <c r="E1565" s="1424"/>
      <c r="F1565" s="1425"/>
      <c r="G1565" s="1425"/>
      <c r="H1565" s="1426"/>
    </row>
    <row r="1566" spans="2:8">
      <c r="B1566" s="1417"/>
      <c r="C1566" s="349" t="s">
        <v>4536</v>
      </c>
      <c r="D1566" s="1434"/>
      <c r="E1566" s="1424"/>
      <c r="F1566" s="1425"/>
      <c r="G1566" s="1425"/>
      <c r="H1566" s="1426"/>
    </row>
    <row r="1567" spans="2:8">
      <c r="B1567" s="1417"/>
      <c r="C1567" s="342" t="s">
        <v>208</v>
      </c>
      <c r="D1567" s="1434"/>
      <c r="E1567" s="1435"/>
      <c r="F1567" s="1436"/>
      <c r="G1567" s="1436"/>
      <c r="H1567" s="1437"/>
    </row>
    <row r="1568" spans="2:8">
      <c r="B1568" s="1417"/>
      <c r="C1568" s="352" t="s">
        <v>3724</v>
      </c>
      <c r="D1568" s="1434"/>
      <c r="E1568" s="369" t="s">
        <v>1</v>
      </c>
      <c r="F1568" s="381">
        <v>7</v>
      </c>
      <c r="G1568" s="208"/>
      <c r="H1568" s="347">
        <f t="shared" ref="H1568:H1569" si="170">F1568*G1568</f>
        <v>0</v>
      </c>
    </row>
    <row r="1569" spans="2:8">
      <c r="B1569" s="1433"/>
      <c r="C1569" s="352" t="s">
        <v>3725</v>
      </c>
      <c r="D1569" s="1434"/>
      <c r="E1569" s="369" t="s">
        <v>1</v>
      </c>
      <c r="F1569" s="381">
        <v>2</v>
      </c>
      <c r="G1569" s="208"/>
      <c r="H1569" s="347">
        <f t="shared" si="170"/>
        <v>0</v>
      </c>
    </row>
    <row r="1570" spans="2:8" ht="22.5">
      <c r="B1570" s="1416" t="s">
        <v>2471</v>
      </c>
      <c r="C1570" s="346" t="s">
        <v>220</v>
      </c>
      <c r="D1570" s="1438"/>
      <c r="E1570" s="437"/>
      <c r="F1570" s="365"/>
      <c r="G1570" s="340"/>
      <c r="H1570" s="282"/>
    </row>
    <row r="1571" spans="2:8" ht="22.5">
      <c r="B1571" s="1417"/>
      <c r="C1571" s="349" t="s">
        <v>217</v>
      </c>
      <c r="D1571" s="1438"/>
      <c r="E1571" s="438"/>
      <c r="F1571" s="321"/>
      <c r="G1571" s="322"/>
      <c r="H1571" s="265"/>
    </row>
    <row r="1572" spans="2:8" ht="22.5">
      <c r="B1572" s="1417"/>
      <c r="C1572" s="349" t="s">
        <v>218</v>
      </c>
      <c r="D1572" s="1438"/>
      <c r="E1572" s="438"/>
      <c r="F1572" s="321"/>
      <c r="G1572" s="322"/>
      <c r="H1572" s="265"/>
    </row>
    <row r="1573" spans="2:8" ht="22.5">
      <c r="B1573" s="1417"/>
      <c r="C1573" s="436" t="s">
        <v>219</v>
      </c>
      <c r="D1573" s="1438"/>
      <c r="E1573" s="438"/>
      <c r="F1573" s="321"/>
      <c r="G1573" s="322"/>
      <c r="H1573" s="265"/>
    </row>
    <row r="1574" spans="2:8" ht="22.5">
      <c r="B1574" s="1417"/>
      <c r="C1574" s="349" t="s">
        <v>4534</v>
      </c>
      <c r="D1574" s="1438"/>
      <c r="E1574" s="438"/>
      <c r="F1574" s="321"/>
      <c r="G1574" s="322"/>
      <c r="H1574" s="265"/>
    </row>
    <row r="1575" spans="2:8" ht="33.75">
      <c r="B1575" s="1417"/>
      <c r="C1575" s="323" t="s">
        <v>4526</v>
      </c>
      <c r="D1575" s="1438"/>
      <c r="E1575" s="438"/>
      <c r="F1575" s="321"/>
      <c r="G1575" s="322"/>
      <c r="H1575" s="265"/>
    </row>
    <row r="1576" spans="2:8" ht="22.5">
      <c r="B1576" s="1417"/>
      <c r="C1576" s="349" t="s">
        <v>4894</v>
      </c>
      <c r="D1576" s="1438"/>
      <c r="E1576" s="438"/>
      <c r="F1576" s="321"/>
      <c r="G1576" s="322"/>
      <c r="H1576" s="265"/>
    </row>
    <row r="1577" spans="2:8">
      <c r="B1577" s="1417"/>
      <c r="C1577" s="323" t="s">
        <v>4537</v>
      </c>
      <c r="D1577" s="1438"/>
      <c r="E1577" s="438"/>
      <c r="F1577" s="321"/>
      <c r="G1577" s="322"/>
      <c r="H1577" s="265"/>
    </row>
    <row r="1578" spans="2:8">
      <c r="B1578" s="1417"/>
      <c r="C1578" s="324" t="s">
        <v>208</v>
      </c>
      <c r="D1578" s="1438"/>
      <c r="E1578" s="439"/>
      <c r="F1578" s="367"/>
      <c r="G1578" s="345"/>
      <c r="H1578" s="287"/>
    </row>
    <row r="1579" spans="2:8">
      <c r="B1579" s="1417"/>
      <c r="C1579" s="325" t="s">
        <v>3726</v>
      </c>
      <c r="D1579" s="1438"/>
      <c r="E1579" s="380" t="s">
        <v>1</v>
      </c>
      <c r="F1579" s="359">
        <v>2</v>
      </c>
      <c r="G1579" s="208"/>
      <c r="H1579" s="347">
        <f t="shared" ref="H1579:H1581" si="171">F1579*G1579</f>
        <v>0</v>
      </c>
    </row>
    <row r="1580" spans="2:8">
      <c r="B1580" s="1417"/>
      <c r="C1580" s="325" t="s">
        <v>3727</v>
      </c>
      <c r="D1580" s="1434"/>
      <c r="E1580" s="380" t="s">
        <v>1</v>
      </c>
      <c r="F1580" s="359">
        <v>1</v>
      </c>
      <c r="G1580" s="208"/>
      <c r="H1580" s="347">
        <f t="shared" si="171"/>
        <v>0</v>
      </c>
    </row>
    <row r="1581" spans="2:8">
      <c r="B1581" s="1433"/>
      <c r="C1581" s="325" t="s">
        <v>3728</v>
      </c>
      <c r="D1581" s="1434"/>
      <c r="E1581" s="369" t="s">
        <v>1</v>
      </c>
      <c r="F1581" s="381">
        <v>8</v>
      </c>
      <c r="G1581" s="208"/>
      <c r="H1581" s="347">
        <f t="shared" si="171"/>
        <v>0</v>
      </c>
    </row>
    <row r="1582" spans="2:8">
      <c r="B1582" s="1416" t="s">
        <v>2472</v>
      </c>
      <c r="C1582" s="346" t="s">
        <v>615</v>
      </c>
      <c r="D1582" s="1438"/>
      <c r="E1582" s="437"/>
      <c r="F1582" s="365"/>
      <c r="G1582" s="340"/>
      <c r="H1582" s="282"/>
    </row>
    <row r="1583" spans="2:8" ht="45">
      <c r="B1583" s="1417"/>
      <c r="C1583" s="436" t="s">
        <v>4538</v>
      </c>
      <c r="D1583" s="1438"/>
      <c r="E1583" s="438"/>
      <c r="F1583" s="321"/>
      <c r="G1583" s="322"/>
      <c r="H1583" s="265"/>
    </row>
    <row r="1584" spans="2:8" ht="22.5">
      <c r="B1584" s="1417"/>
      <c r="C1584" s="349" t="s">
        <v>186</v>
      </c>
      <c r="D1584" s="1438"/>
      <c r="E1584" s="438"/>
      <c r="F1584" s="321"/>
      <c r="G1584" s="322"/>
      <c r="H1584" s="265"/>
    </row>
    <row r="1585" spans="2:8" ht="45">
      <c r="B1585" s="1417"/>
      <c r="C1585" s="441" t="s">
        <v>4539</v>
      </c>
      <c r="D1585" s="1438"/>
      <c r="E1585" s="438"/>
      <c r="F1585" s="321"/>
      <c r="G1585" s="322"/>
      <c r="H1585" s="265"/>
    </row>
    <row r="1586" spans="2:8">
      <c r="B1586" s="1417"/>
      <c r="C1586" s="349" t="s">
        <v>4540</v>
      </c>
      <c r="D1586" s="1438"/>
      <c r="E1586" s="438"/>
      <c r="F1586" s="321"/>
      <c r="G1586" s="322"/>
      <c r="H1586" s="265"/>
    </row>
    <row r="1587" spans="2:8">
      <c r="B1587" s="1417"/>
      <c r="C1587" s="349" t="s">
        <v>207</v>
      </c>
      <c r="D1587" s="1438"/>
      <c r="E1587" s="438"/>
      <c r="F1587" s="321"/>
      <c r="G1587" s="322"/>
      <c r="H1587" s="265"/>
    </row>
    <row r="1588" spans="2:8">
      <c r="B1588" s="1417"/>
      <c r="C1588" s="342" t="s">
        <v>208</v>
      </c>
      <c r="D1588" s="1438"/>
      <c r="E1588" s="439"/>
      <c r="F1588" s="367"/>
      <c r="G1588" s="345"/>
      <c r="H1588" s="287"/>
    </row>
    <row r="1589" spans="2:8">
      <c r="B1589" s="1433"/>
      <c r="C1589" s="352" t="s">
        <v>3729</v>
      </c>
      <c r="D1589" s="1434"/>
      <c r="E1589" s="402" t="s">
        <v>1</v>
      </c>
      <c r="F1589" s="403">
        <v>1</v>
      </c>
      <c r="G1589" s="208"/>
      <c r="H1589" s="347">
        <f t="shared" ref="H1589" si="172">F1589*G1589</f>
        <v>0</v>
      </c>
    </row>
    <row r="1590" spans="2:8">
      <c r="B1590" s="1416" t="s">
        <v>2473</v>
      </c>
      <c r="C1590" s="346" t="s">
        <v>226</v>
      </c>
      <c r="D1590" s="1438"/>
      <c r="E1590" s="437"/>
      <c r="F1590" s="365"/>
      <c r="G1590" s="340"/>
      <c r="H1590" s="282"/>
    </row>
    <row r="1591" spans="2:8" ht="22.5">
      <c r="B1591" s="1417"/>
      <c r="C1591" s="349" t="s">
        <v>223</v>
      </c>
      <c r="D1591" s="1438"/>
      <c r="E1591" s="438"/>
      <c r="F1591" s="321"/>
      <c r="G1591" s="322"/>
      <c r="H1591" s="265"/>
    </row>
    <row r="1592" spans="2:8" ht="45">
      <c r="B1592" s="1417"/>
      <c r="C1592" s="349" t="s">
        <v>4542</v>
      </c>
      <c r="D1592" s="1438"/>
      <c r="E1592" s="438"/>
      <c r="F1592" s="321"/>
      <c r="G1592" s="322"/>
      <c r="H1592" s="265"/>
    </row>
    <row r="1593" spans="2:8" ht="33.75">
      <c r="B1593" s="1417"/>
      <c r="C1593" s="349" t="s">
        <v>224</v>
      </c>
      <c r="D1593" s="1438"/>
      <c r="E1593" s="438"/>
      <c r="F1593" s="321"/>
      <c r="G1593" s="322"/>
      <c r="H1593" s="265"/>
    </row>
    <row r="1594" spans="2:8" ht="33.75">
      <c r="B1594" s="1417"/>
      <c r="C1594" s="323" t="s">
        <v>225</v>
      </c>
      <c r="D1594" s="1438"/>
      <c r="E1594" s="438"/>
      <c r="F1594" s="321"/>
      <c r="G1594" s="322"/>
      <c r="H1594" s="265"/>
    </row>
    <row r="1595" spans="2:8" ht="33.75">
      <c r="B1595" s="1417"/>
      <c r="C1595" s="349" t="s">
        <v>4543</v>
      </c>
      <c r="D1595" s="1438"/>
      <c r="E1595" s="438"/>
      <c r="F1595" s="321"/>
      <c r="G1595" s="322"/>
      <c r="H1595" s="265"/>
    </row>
    <row r="1596" spans="2:8">
      <c r="B1596" s="1417"/>
      <c r="C1596" s="349" t="s">
        <v>4541</v>
      </c>
      <c r="D1596" s="1438"/>
      <c r="E1596" s="438"/>
      <c r="F1596" s="321"/>
      <c r="G1596" s="322"/>
      <c r="H1596" s="265"/>
    </row>
    <row r="1597" spans="2:8">
      <c r="B1597" s="1417"/>
      <c r="C1597" s="342" t="s">
        <v>208</v>
      </c>
      <c r="D1597" s="1438"/>
      <c r="E1597" s="439"/>
      <c r="F1597" s="367"/>
      <c r="G1597" s="345"/>
      <c r="H1597" s="287"/>
    </row>
    <row r="1598" spans="2:8">
      <c r="B1598" s="1433"/>
      <c r="C1598" s="352" t="s">
        <v>3730</v>
      </c>
      <c r="D1598" s="1434"/>
      <c r="E1598" s="402" t="s">
        <v>1</v>
      </c>
      <c r="F1598" s="403">
        <v>1</v>
      </c>
      <c r="G1598" s="208"/>
      <c r="H1598" s="347">
        <f t="shared" ref="H1598" si="173">F1598*G1598</f>
        <v>0</v>
      </c>
    </row>
    <row r="1599" spans="2:8" ht="15.75" customHeight="1">
      <c r="B1599" s="1416" t="s">
        <v>2474</v>
      </c>
      <c r="C1599" s="346" t="s">
        <v>226</v>
      </c>
      <c r="D1599" s="1438"/>
      <c r="E1599" s="437"/>
      <c r="F1599" s="365"/>
      <c r="G1599" s="340"/>
      <c r="H1599" s="282"/>
    </row>
    <row r="1600" spans="2:8">
      <c r="B1600" s="1417"/>
      <c r="C1600" s="349" t="s">
        <v>227</v>
      </c>
      <c r="D1600" s="1438"/>
      <c r="E1600" s="438"/>
      <c r="F1600" s="321"/>
      <c r="G1600" s="322"/>
      <c r="H1600" s="265"/>
    </row>
    <row r="1601" spans="2:8" ht="45">
      <c r="B1601" s="1417"/>
      <c r="C1601" s="349" t="s">
        <v>4542</v>
      </c>
      <c r="D1601" s="1438"/>
      <c r="E1601" s="438"/>
      <c r="F1601" s="321"/>
      <c r="G1601" s="322"/>
      <c r="H1601" s="265"/>
    </row>
    <row r="1602" spans="2:8" ht="33.75">
      <c r="B1602" s="1417"/>
      <c r="C1602" s="349" t="s">
        <v>224</v>
      </c>
      <c r="D1602" s="1438"/>
      <c r="E1602" s="438"/>
      <c r="F1602" s="321"/>
      <c r="G1602" s="322"/>
      <c r="H1602" s="265"/>
    </row>
    <row r="1603" spans="2:8" ht="38.1" customHeight="1">
      <c r="B1603" s="1417"/>
      <c r="C1603" s="349" t="s">
        <v>225</v>
      </c>
      <c r="D1603" s="1438"/>
      <c r="E1603" s="438"/>
      <c r="F1603" s="321"/>
      <c r="G1603" s="322"/>
      <c r="H1603" s="265"/>
    </row>
    <row r="1604" spans="2:8" ht="33.75">
      <c r="B1604" s="1417"/>
      <c r="C1604" s="349" t="s">
        <v>4543</v>
      </c>
      <c r="D1604" s="1438"/>
      <c r="E1604" s="438"/>
      <c r="F1604" s="321"/>
      <c r="G1604" s="322"/>
      <c r="H1604" s="265"/>
    </row>
    <row r="1605" spans="2:8">
      <c r="B1605" s="1417"/>
      <c r="C1605" s="349" t="s">
        <v>4544</v>
      </c>
      <c r="D1605" s="1438"/>
      <c r="E1605" s="438"/>
      <c r="F1605" s="321"/>
      <c r="G1605" s="322"/>
      <c r="H1605" s="265"/>
    </row>
    <row r="1606" spans="2:8">
      <c r="B1606" s="1417"/>
      <c r="C1606" s="342" t="s">
        <v>208</v>
      </c>
      <c r="D1606" s="1438"/>
      <c r="E1606" s="439"/>
      <c r="F1606" s="367"/>
      <c r="G1606" s="345"/>
      <c r="H1606" s="287"/>
    </row>
    <row r="1607" spans="2:8">
      <c r="B1607" s="1433"/>
      <c r="C1607" s="352" t="s">
        <v>3731</v>
      </c>
      <c r="D1607" s="1434"/>
      <c r="E1607" s="402" t="s">
        <v>1</v>
      </c>
      <c r="F1607" s="403">
        <v>2</v>
      </c>
      <c r="G1607" s="208"/>
      <c r="H1607" s="347">
        <f t="shared" ref="H1607" si="174">F1607*G1607</f>
        <v>0</v>
      </c>
    </row>
    <row r="1608" spans="2:8">
      <c r="B1608" s="1416" t="s">
        <v>2475</v>
      </c>
      <c r="C1608" s="349" t="s">
        <v>226</v>
      </c>
      <c r="D1608" s="1438"/>
      <c r="E1608" s="437"/>
      <c r="F1608" s="365"/>
      <c r="G1608" s="340"/>
      <c r="H1608" s="282"/>
    </row>
    <row r="1609" spans="2:8" ht="22.5">
      <c r="B1609" s="1417"/>
      <c r="C1609" s="349" t="s">
        <v>229</v>
      </c>
      <c r="D1609" s="1438"/>
      <c r="E1609" s="438"/>
      <c r="F1609" s="321"/>
      <c r="G1609" s="322"/>
      <c r="H1609" s="265"/>
    </row>
    <row r="1610" spans="2:8" ht="45">
      <c r="B1610" s="1417"/>
      <c r="C1610" s="349" t="s">
        <v>4542</v>
      </c>
      <c r="D1610" s="1438"/>
      <c r="E1610" s="438"/>
      <c r="F1610" s="321"/>
      <c r="G1610" s="322"/>
      <c r="H1610" s="265"/>
    </row>
    <row r="1611" spans="2:8" ht="33.75">
      <c r="B1611" s="1417"/>
      <c r="C1611" s="323" t="s">
        <v>224</v>
      </c>
      <c r="D1611" s="1438"/>
      <c r="E1611" s="438"/>
      <c r="F1611" s="321"/>
      <c r="G1611" s="322"/>
      <c r="H1611" s="265"/>
    </row>
    <row r="1612" spans="2:8" ht="33.75">
      <c r="B1612" s="1417"/>
      <c r="C1612" s="323" t="s">
        <v>225</v>
      </c>
      <c r="D1612" s="1438"/>
      <c r="E1612" s="438"/>
      <c r="F1612" s="321"/>
      <c r="G1612" s="322"/>
      <c r="H1612" s="265"/>
    </row>
    <row r="1613" spans="2:8" ht="33.75">
      <c r="B1613" s="1417"/>
      <c r="C1613" s="349" t="s">
        <v>4543</v>
      </c>
      <c r="D1613" s="1438"/>
      <c r="E1613" s="438"/>
      <c r="F1613" s="321"/>
      <c r="G1613" s="322"/>
      <c r="H1613" s="265"/>
    </row>
    <row r="1614" spans="2:8">
      <c r="B1614" s="1417"/>
      <c r="C1614" s="349" t="s">
        <v>4545</v>
      </c>
      <c r="D1614" s="1438"/>
      <c r="E1614" s="438"/>
      <c r="F1614" s="321"/>
      <c r="G1614" s="322"/>
      <c r="H1614" s="265"/>
    </row>
    <row r="1615" spans="2:8">
      <c r="B1615" s="1417"/>
      <c r="C1615" s="342" t="s">
        <v>208</v>
      </c>
      <c r="D1615" s="1438"/>
      <c r="E1615" s="439"/>
      <c r="F1615" s="367"/>
      <c r="G1615" s="345"/>
      <c r="H1615" s="287"/>
    </row>
    <row r="1616" spans="2:8">
      <c r="B1616" s="1433"/>
      <c r="C1616" s="352" t="s">
        <v>3732</v>
      </c>
      <c r="D1616" s="1434"/>
      <c r="E1616" s="402" t="s">
        <v>1</v>
      </c>
      <c r="F1616" s="403">
        <v>2</v>
      </c>
      <c r="G1616" s="208"/>
      <c r="H1616" s="347">
        <f t="shared" ref="H1616" si="175">F1616*G1616</f>
        <v>0</v>
      </c>
    </row>
    <row r="1617" spans="2:8" ht="45">
      <c r="B1617" s="1416" t="s">
        <v>2476</v>
      </c>
      <c r="C1617" s="346" t="s">
        <v>4546</v>
      </c>
      <c r="D1617" s="1438"/>
      <c r="E1617" s="437"/>
      <c r="F1617" s="365"/>
      <c r="G1617" s="340"/>
      <c r="H1617" s="282"/>
    </row>
    <row r="1618" spans="2:8" ht="33.75">
      <c r="B1618" s="1417"/>
      <c r="C1618" s="349" t="s">
        <v>230</v>
      </c>
      <c r="D1618" s="1438"/>
      <c r="E1618" s="438"/>
      <c r="F1618" s="321"/>
      <c r="G1618" s="322"/>
      <c r="H1618" s="265"/>
    </row>
    <row r="1619" spans="2:8" ht="33.75">
      <c r="B1619" s="1417"/>
      <c r="C1619" s="349" t="s">
        <v>225</v>
      </c>
      <c r="D1619" s="1438"/>
      <c r="E1619" s="438"/>
      <c r="F1619" s="321"/>
      <c r="G1619" s="322"/>
      <c r="H1619" s="265"/>
    </row>
    <row r="1620" spans="2:8" ht="33.75">
      <c r="B1620" s="1417"/>
      <c r="C1620" s="349" t="s">
        <v>4543</v>
      </c>
      <c r="D1620" s="1438"/>
      <c r="E1620" s="438"/>
      <c r="F1620" s="321"/>
      <c r="G1620" s="322"/>
      <c r="H1620" s="265"/>
    </row>
    <row r="1621" spans="2:8">
      <c r="B1621" s="1417"/>
      <c r="C1621" s="349" t="s">
        <v>4547</v>
      </c>
      <c r="D1621" s="1438"/>
      <c r="E1621" s="438"/>
      <c r="F1621" s="321"/>
      <c r="G1621" s="322"/>
      <c r="H1621" s="265"/>
    </row>
    <row r="1622" spans="2:8">
      <c r="B1622" s="1417"/>
      <c r="C1622" s="342" t="s">
        <v>208</v>
      </c>
      <c r="D1622" s="1438"/>
      <c r="E1622" s="439"/>
      <c r="F1622" s="367"/>
      <c r="G1622" s="345"/>
      <c r="H1622" s="287"/>
    </row>
    <row r="1623" spans="2:8">
      <c r="B1623" s="1433"/>
      <c r="C1623" s="352" t="s">
        <v>3733</v>
      </c>
      <c r="D1623" s="1434"/>
      <c r="E1623" s="402" t="s">
        <v>1</v>
      </c>
      <c r="F1623" s="403">
        <v>3</v>
      </c>
      <c r="G1623" s="208"/>
      <c r="H1623" s="347">
        <f t="shared" ref="H1623" si="176">F1623*G1623</f>
        <v>0</v>
      </c>
    </row>
    <row r="1624" spans="2:8">
      <c r="B1624" s="1416" t="s">
        <v>2477</v>
      </c>
      <c r="C1624" s="346" t="s">
        <v>226</v>
      </c>
      <c r="D1624" s="1438"/>
      <c r="E1624" s="437"/>
      <c r="F1624" s="365"/>
      <c r="G1624" s="340"/>
      <c r="H1624" s="282"/>
    </row>
    <row r="1625" spans="2:8">
      <c r="B1625" s="1417"/>
      <c r="C1625" s="349" t="s">
        <v>233</v>
      </c>
      <c r="D1625" s="1438"/>
      <c r="E1625" s="438"/>
      <c r="F1625" s="321"/>
      <c r="G1625" s="322"/>
      <c r="H1625" s="265"/>
    </row>
    <row r="1626" spans="2:8" ht="45">
      <c r="B1626" s="1417"/>
      <c r="C1626" s="349" t="s">
        <v>4548</v>
      </c>
      <c r="D1626" s="1438"/>
      <c r="E1626" s="438"/>
      <c r="F1626" s="321"/>
      <c r="G1626" s="322"/>
      <c r="H1626" s="265"/>
    </row>
    <row r="1627" spans="2:8" ht="33.75">
      <c r="B1627" s="1417"/>
      <c r="C1627" s="323" t="s">
        <v>224</v>
      </c>
      <c r="D1627" s="1438"/>
      <c r="E1627" s="438"/>
      <c r="F1627" s="321"/>
      <c r="G1627" s="322"/>
      <c r="H1627" s="265"/>
    </row>
    <row r="1628" spans="2:8" ht="33.75">
      <c r="B1628" s="1417"/>
      <c r="C1628" s="323" t="s">
        <v>225</v>
      </c>
      <c r="D1628" s="1438"/>
      <c r="E1628" s="438"/>
      <c r="F1628" s="321"/>
      <c r="G1628" s="322"/>
      <c r="H1628" s="265"/>
    </row>
    <row r="1629" spans="2:8" ht="33.75">
      <c r="B1629" s="1417"/>
      <c r="C1629" s="349" t="s">
        <v>4543</v>
      </c>
      <c r="D1629" s="1438"/>
      <c r="E1629" s="438"/>
      <c r="F1629" s="321"/>
      <c r="G1629" s="322"/>
      <c r="H1629" s="265"/>
    </row>
    <row r="1630" spans="2:8">
      <c r="B1630" s="1417"/>
      <c r="C1630" s="349" t="s">
        <v>4549</v>
      </c>
      <c r="D1630" s="1438"/>
      <c r="E1630" s="438"/>
      <c r="F1630" s="321"/>
      <c r="G1630" s="322"/>
      <c r="H1630" s="265"/>
    </row>
    <row r="1631" spans="2:8">
      <c r="B1631" s="1417"/>
      <c r="C1631" s="342" t="s">
        <v>208</v>
      </c>
      <c r="D1631" s="1438"/>
      <c r="E1631" s="439"/>
      <c r="F1631" s="367"/>
      <c r="G1631" s="345"/>
      <c r="H1631" s="287"/>
    </row>
    <row r="1632" spans="2:8">
      <c r="B1632" s="1433"/>
      <c r="C1632" s="352" t="s">
        <v>3734</v>
      </c>
      <c r="D1632" s="1434"/>
      <c r="E1632" s="402" t="s">
        <v>1</v>
      </c>
      <c r="F1632" s="403">
        <v>1</v>
      </c>
      <c r="G1632" s="208"/>
      <c r="H1632" s="347">
        <f t="shared" ref="H1632" si="177">F1632*G1632</f>
        <v>0</v>
      </c>
    </row>
    <row r="1633" spans="2:8">
      <c r="B1633" s="1416" t="s">
        <v>2478</v>
      </c>
      <c r="C1633" s="346" t="s">
        <v>226</v>
      </c>
      <c r="D1633" s="1438"/>
      <c r="E1633" s="437"/>
      <c r="F1633" s="365"/>
      <c r="G1633" s="340"/>
      <c r="H1633" s="282"/>
    </row>
    <row r="1634" spans="2:8">
      <c r="B1634" s="1417"/>
      <c r="C1634" s="349" t="s">
        <v>242</v>
      </c>
      <c r="D1634" s="1438"/>
      <c r="E1634" s="438"/>
      <c r="F1634" s="321"/>
      <c r="G1634" s="322"/>
      <c r="H1634" s="265"/>
    </row>
    <row r="1635" spans="2:8" ht="45">
      <c r="B1635" s="1417"/>
      <c r="C1635" s="349" t="s">
        <v>4542</v>
      </c>
      <c r="D1635" s="1438"/>
      <c r="E1635" s="438"/>
      <c r="F1635" s="321"/>
      <c r="G1635" s="322"/>
      <c r="H1635" s="265"/>
    </row>
    <row r="1636" spans="2:8" ht="33.75">
      <c r="B1636" s="1417"/>
      <c r="C1636" s="349" t="s">
        <v>224</v>
      </c>
      <c r="D1636" s="1438"/>
      <c r="E1636" s="438"/>
      <c r="F1636" s="321"/>
      <c r="G1636" s="322"/>
      <c r="H1636" s="265"/>
    </row>
    <row r="1637" spans="2:8" ht="33.75">
      <c r="B1637" s="1417"/>
      <c r="C1637" s="349" t="s">
        <v>225</v>
      </c>
      <c r="D1637" s="1438"/>
      <c r="E1637" s="438"/>
      <c r="F1637" s="321"/>
      <c r="G1637" s="322"/>
      <c r="H1637" s="265"/>
    </row>
    <row r="1638" spans="2:8" ht="33.75">
      <c r="B1638" s="1417"/>
      <c r="C1638" s="349" t="s">
        <v>4543</v>
      </c>
      <c r="D1638" s="1438"/>
      <c r="E1638" s="438"/>
      <c r="F1638" s="321"/>
      <c r="G1638" s="322"/>
      <c r="H1638" s="265"/>
    </row>
    <row r="1639" spans="2:8">
      <c r="B1639" s="1417"/>
      <c r="C1639" s="349" t="s">
        <v>4550</v>
      </c>
      <c r="D1639" s="1438"/>
      <c r="E1639" s="438"/>
      <c r="F1639" s="321"/>
      <c r="G1639" s="322"/>
      <c r="H1639" s="265"/>
    </row>
    <row r="1640" spans="2:8">
      <c r="B1640" s="1417"/>
      <c r="C1640" s="342" t="s">
        <v>208</v>
      </c>
      <c r="D1640" s="1438"/>
      <c r="E1640" s="439"/>
      <c r="F1640" s="367"/>
      <c r="G1640" s="345"/>
      <c r="H1640" s="287"/>
    </row>
    <row r="1641" spans="2:8">
      <c r="B1641" s="1433"/>
      <c r="C1641" s="352" t="s">
        <v>3735</v>
      </c>
      <c r="D1641" s="1434"/>
      <c r="E1641" s="402" t="s">
        <v>1</v>
      </c>
      <c r="F1641" s="403">
        <v>2</v>
      </c>
      <c r="G1641" s="208"/>
      <c r="H1641" s="347">
        <f t="shared" ref="H1641" si="178">F1641*G1641</f>
        <v>0</v>
      </c>
    </row>
    <row r="1642" spans="2:8">
      <c r="B1642" s="1416" t="s">
        <v>2479</v>
      </c>
      <c r="C1642" s="346" t="s">
        <v>226</v>
      </c>
      <c r="D1642" s="1438"/>
      <c r="E1642" s="437"/>
      <c r="F1642" s="365"/>
      <c r="G1642" s="340"/>
      <c r="H1642" s="282"/>
    </row>
    <row r="1643" spans="2:8" ht="22.5">
      <c r="B1643" s="1417"/>
      <c r="C1643" s="349" t="s">
        <v>241</v>
      </c>
      <c r="D1643" s="1438"/>
      <c r="E1643" s="438"/>
      <c r="F1643" s="321"/>
      <c r="G1643" s="322"/>
      <c r="H1643" s="265"/>
    </row>
    <row r="1644" spans="2:8" ht="45">
      <c r="B1644" s="1417"/>
      <c r="C1644" s="349" t="s">
        <v>4542</v>
      </c>
      <c r="D1644" s="1438"/>
      <c r="E1644" s="438"/>
      <c r="F1644" s="321"/>
      <c r="G1644" s="322"/>
      <c r="H1644" s="265"/>
    </row>
    <row r="1645" spans="2:8" ht="33.75">
      <c r="B1645" s="1417"/>
      <c r="C1645" s="323" t="s">
        <v>224</v>
      </c>
      <c r="D1645" s="1438"/>
      <c r="E1645" s="438"/>
      <c r="F1645" s="321"/>
      <c r="G1645" s="322"/>
      <c r="H1645" s="265"/>
    </row>
    <row r="1646" spans="2:8" ht="33.75">
      <c r="B1646" s="1417"/>
      <c r="C1646" s="323" t="s">
        <v>225</v>
      </c>
      <c r="D1646" s="1438"/>
      <c r="E1646" s="320"/>
      <c r="F1646" s="321"/>
      <c r="G1646" s="322"/>
      <c r="H1646" s="265"/>
    </row>
    <row r="1647" spans="2:8" ht="33.75">
      <c r="B1647" s="1417"/>
      <c r="C1647" s="349" t="s">
        <v>4543</v>
      </c>
      <c r="D1647" s="1438"/>
      <c r="E1647" s="320"/>
      <c r="F1647" s="321"/>
      <c r="G1647" s="322"/>
      <c r="H1647" s="265"/>
    </row>
    <row r="1648" spans="2:8">
      <c r="B1648" s="1417"/>
      <c r="C1648" s="323" t="s">
        <v>4551</v>
      </c>
      <c r="D1648" s="1438"/>
      <c r="E1648" s="320"/>
      <c r="F1648" s="321"/>
      <c r="G1648" s="322"/>
      <c r="H1648" s="265"/>
    </row>
    <row r="1649" spans="2:8">
      <c r="B1649" s="1417"/>
      <c r="C1649" s="324" t="s">
        <v>208</v>
      </c>
      <c r="D1649" s="1438"/>
      <c r="E1649" s="366"/>
      <c r="F1649" s="367"/>
      <c r="G1649" s="345"/>
      <c r="H1649" s="287"/>
    </row>
    <row r="1650" spans="2:8">
      <c r="B1650" s="1433"/>
      <c r="C1650" s="325" t="s">
        <v>3736</v>
      </c>
      <c r="D1650" s="1434"/>
      <c r="E1650" s="402" t="s">
        <v>1</v>
      </c>
      <c r="F1650" s="403">
        <v>2</v>
      </c>
      <c r="G1650" s="208"/>
      <c r="H1650" s="347">
        <f t="shared" ref="H1650" si="179">F1650*G1650</f>
        <v>0</v>
      </c>
    </row>
    <row r="1651" spans="2:8" ht="22.5">
      <c r="B1651" s="1416" t="s">
        <v>2480</v>
      </c>
      <c r="C1651" s="319" t="s">
        <v>3737</v>
      </c>
      <c r="D1651" s="1438"/>
      <c r="E1651" s="364"/>
      <c r="F1651" s="365"/>
      <c r="G1651" s="340"/>
      <c r="H1651" s="282"/>
    </row>
    <row r="1652" spans="2:8" ht="45">
      <c r="B1652" s="1417"/>
      <c r="C1652" s="355" t="s">
        <v>4538</v>
      </c>
      <c r="D1652" s="1438"/>
      <c r="E1652" s="320"/>
      <c r="F1652" s="321"/>
      <c r="G1652" s="322"/>
      <c r="H1652" s="265"/>
    </row>
    <row r="1653" spans="2:8" ht="33.75">
      <c r="B1653" s="1417"/>
      <c r="C1653" s="323" t="s">
        <v>184</v>
      </c>
      <c r="D1653" s="1438"/>
      <c r="E1653" s="320"/>
      <c r="F1653" s="321"/>
      <c r="G1653" s="322"/>
      <c r="H1653" s="265"/>
    </row>
    <row r="1654" spans="2:8" ht="22.5">
      <c r="B1654" s="1417"/>
      <c r="C1654" s="323" t="s">
        <v>186</v>
      </c>
      <c r="D1654" s="1438"/>
      <c r="E1654" s="320"/>
      <c r="F1654" s="321"/>
      <c r="G1654" s="322"/>
      <c r="H1654" s="265"/>
    </row>
    <row r="1655" spans="2:8" ht="45">
      <c r="B1655" s="1417"/>
      <c r="C1655" s="441" t="s">
        <v>4539</v>
      </c>
      <c r="D1655" s="1438"/>
      <c r="E1655" s="320"/>
      <c r="F1655" s="321"/>
      <c r="G1655" s="322"/>
      <c r="H1655" s="265"/>
    </row>
    <row r="1656" spans="2:8">
      <c r="B1656" s="1417"/>
      <c r="C1656" s="323" t="s">
        <v>4552</v>
      </c>
      <c r="D1656" s="1438"/>
      <c r="E1656" s="320"/>
      <c r="F1656" s="321"/>
      <c r="G1656" s="322"/>
      <c r="H1656" s="265"/>
    </row>
    <row r="1657" spans="2:8">
      <c r="B1657" s="1417"/>
      <c r="C1657" s="323" t="s">
        <v>207</v>
      </c>
      <c r="D1657" s="1438"/>
      <c r="E1657" s="320"/>
      <c r="F1657" s="321"/>
      <c r="G1657" s="322"/>
      <c r="H1657" s="265"/>
    </row>
    <row r="1658" spans="2:8">
      <c r="B1658" s="1417"/>
      <c r="C1658" s="324" t="s">
        <v>208</v>
      </c>
      <c r="D1658" s="1438"/>
      <c r="E1658" s="366"/>
      <c r="F1658" s="367"/>
      <c r="G1658" s="345"/>
      <c r="H1658" s="287"/>
    </row>
    <row r="1659" spans="2:8">
      <c r="B1659" s="1433"/>
      <c r="C1659" s="325" t="s">
        <v>3738</v>
      </c>
      <c r="D1659" s="1434"/>
      <c r="E1659" s="402" t="s">
        <v>1</v>
      </c>
      <c r="F1659" s="403">
        <v>3</v>
      </c>
      <c r="G1659" s="208"/>
      <c r="H1659" s="347">
        <f t="shared" ref="H1659" si="180">F1659*G1659</f>
        <v>0</v>
      </c>
    </row>
    <row r="1660" spans="2:8" ht="22.5">
      <c r="B1660" s="1416" t="s">
        <v>2481</v>
      </c>
      <c r="C1660" s="319" t="s">
        <v>616</v>
      </c>
      <c r="D1660" s="1438"/>
      <c r="E1660" s="364"/>
      <c r="F1660" s="365"/>
      <c r="G1660" s="340"/>
      <c r="H1660" s="282"/>
    </row>
    <row r="1661" spans="2:8" ht="45">
      <c r="B1661" s="1417"/>
      <c r="C1661" s="355" t="s">
        <v>4553</v>
      </c>
      <c r="D1661" s="1438"/>
      <c r="E1661" s="320"/>
      <c r="F1661" s="321"/>
      <c r="G1661" s="322"/>
      <c r="H1661" s="265"/>
    </row>
    <row r="1662" spans="2:8" ht="22.5">
      <c r="B1662" s="1417"/>
      <c r="C1662" s="323" t="s">
        <v>231</v>
      </c>
      <c r="D1662" s="1438"/>
      <c r="E1662" s="320"/>
      <c r="F1662" s="321"/>
      <c r="G1662" s="322"/>
      <c r="H1662" s="265"/>
    </row>
    <row r="1663" spans="2:8" ht="33.75">
      <c r="B1663" s="1417"/>
      <c r="C1663" s="323" t="s">
        <v>184</v>
      </c>
      <c r="D1663" s="1438"/>
      <c r="E1663" s="320"/>
      <c r="F1663" s="321"/>
      <c r="G1663" s="322"/>
      <c r="H1663" s="265"/>
    </row>
    <row r="1664" spans="2:8" ht="33.75">
      <c r="B1664" s="1417"/>
      <c r="C1664" s="323" t="s">
        <v>182</v>
      </c>
      <c r="D1664" s="1438"/>
      <c r="E1664" s="320"/>
      <c r="F1664" s="321"/>
      <c r="G1664" s="322"/>
      <c r="H1664" s="265"/>
    </row>
    <row r="1665" spans="2:8" ht="33.75">
      <c r="B1665" s="1417"/>
      <c r="C1665" s="323" t="s">
        <v>3686</v>
      </c>
      <c r="D1665" s="1438"/>
      <c r="E1665" s="320"/>
      <c r="F1665" s="321"/>
      <c r="G1665" s="322"/>
      <c r="H1665" s="265"/>
    </row>
    <row r="1666" spans="2:8" ht="22.5">
      <c r="B1666" s="1417"/>
      <c r="C1666" s="323" t="s">
        <v>232</v>
      </c>
      <c r="D1666" s="1438"/>
      <c r="E1666" s="320"/>
      <c r="F1666" s="321"/>
      <c r="G1666" s="322"/>
      <c r="H1666" s="265"/>
    </row>
    <row r="1667" spans="2:8" ht="45">
      <c r="B1667" s="1417"/>
      <c r="C1667" s="441" t="s">
        <v>4539</v>
      </c>
      <c r="D1667" s="1438"/>
      <c r="E1667" s="320"/>
      <c r="F1667" s="321"/>
      <c r="G1667" s="322"/>
      <c r="H1667" s="265"/>
    </row>
    <row r="1668" spans="2:8" ht="22.5">
      <c r="B1668" s="1417"/>
      <c r="C1668" s="323" t="s">
        <v>194</v>
      </c>
      <c r="D1668" s="1438"/>
      <c r="E1668" s="320"/>
      <c r="F1668" s="321"/>
      <c r="G1668" s="322"/>
      <c r="H1668" s="265"/>
    </row>
    <row r="1669" spans="2:8">
      <c r="B1669" s="1417"/>
      <c r="C1669" s="323" t="s">
        <v>4554</v>
      </c>
      <c r="D1669" s="1438"/>
      <c r="E1669" s="320"/>
      <c r="F1669" s="321"/>
      <c r="G1669" s="322"/>
      <c r="H1669" s="265"/>
    </row>
    <row r="1670" spans="2:8">
      <c r="B1670" s="1417"/>
      <c r="C1670" s="324" t="s">
        <v>208</v>
      </c>
      <c r="D1670" s="1438"/>
      <c r="E1670" s="366"/>
      <c r="F1670" s="367"/>
      <c r="G1670" s="345"/>
      <c r="H1670" s="287"/>
    </row>
    <row r="1671" spans="2:8">
      <c r="B1671" s="1433"/>
      <c r="C1671" s="325" t="s">
        <v>3739</v>
      </c>
      <c r="D1671" s="1434"/>
      <c r="E1671" s="402" t="s">
        <v>1</v>
      </c>
      <c r="F1671" s="403">
        <v>3</v>
      </c>
      <c r="G1671" s="208"/>
      <c r="H1671" s="347">
        <f t="shared" ref="H1671" si="181">F1671*G1671</f>
        <v>0</v>
      </c>
    </row>
    <row r="1672" spans="2:8" ht="22.5">
      <c r="B1672" s="1416" t="s">
        <v>2482</v>
      </c>
      <c r="C1672" s="319" t="s">
        <v>2128</v>
      </c>
      <c r="D1672" s="1438"/>
      <c r="E1672" s="364"/>
      <c r="F1672" s="365"/>
      <c r="G1672" s="281"/>
      <c r="H1672" s="282"/>
    </row>
    <row r="1673" spans="2:8" ht="22.5">
      <c r="B1673" s="1417"/>
      <c r="C1673" s="323" t="s">
        <v>726</v>
      </c>
      <c r="D1673" s="1438"/>
      <c r="E1673" s="320"/>
      <c r="F1673" s="321"/>
      <c r="G1673" s="264"/>
      <c r="H1673" s="265"/>
    </row>
    <row r="1674" spans="2:8" ht="33.75">
      <c r="B1674" s="1417"/>
      <c r="C1674" s="323" t="s">
        <v>727</v>
      </c>
      <c r="D1674" s="1438"/>
      <c r="E1674" s="320"/>
      <c r="F1674" s="321"/>
      <c r="G1674" s="264"/>
      <c r="H1674" s="265"/>
    </row>
    <row r="1675" spans="2:8" ht="33.75">
      <c r="B1675" s="1417"/>
      <c r="C1675" s="323" t="s">
        <v>728</v>
      </c>
      <c r="D1675" s="1438"/>
      <c r="E1675" s="320"/>
      <c r="F1675" s="321"/>
      <c r="G1675" s="264"/>
      <c r="H1675" s="265"/>
    </row>
    <row r="1676" spans="2:8" ht="22.5">
      <c r="B1676" s="1417"/>
      <c r="C1676" s="323" t="s">
        <v>729</v>
      </c>
      <c r="D1676" s="1438"/>
      <c r="E1676" s="320"/>
      <c r="F1676" s="321"/>
      <c r="G1676" s="264"/>
      <c r="H1676" s="265"/>
    </row>
    <row r="1677" spans="2:8" ht="33.75">
      <c r="B1677" s="1417"/>
      <c r="C1677" s="349" t="s">
        <v>4543</v>
      </c>
      <c r="D1677" s="1438"/>
      <c r="E1677" s="320"/>
      <c r="F1677" s="321"/>
      <c r="G1677" s="264"/>
      <c r="H1677" s="265"/>
    </row>
    <row r="1678" spans="2:8">
      <c r="B1678" s="1417"/>
      <c r="C1678" s="323" t="s">
        <v>4555</v>
      </c>
      <c r="D1678" s="1438"/>
      <c r="E1678" s="320"/>
      <c r="F1678" s="321"/>
      <c r="G1678" s="264"/>
      <c r="H1678" s="265"/>
    </row>
    <row r="1679" spans="2:8">
      <c r="B1679" s="1417"/>
      <c r="C1679" s="324" t="s">
        <v>209</v>
      </c>
      <c r="D1679" s="1438"/>
      <c r="E1679" s="366"/>
      <c r="F1679" s="367"/>
      <c r="G1679" s="286"/>
      <c r="H1679" s="287"/>
    </row>
    <row r="1680" spans="2:8">
      <c r="B1680" s="1433"/>
      <c r="C1680" s="325" t="s">
        <v>3740</v>
      </c>
      <c r="D1680" s="1434"/>
      <c r="E1680" s="402" t="s">
        <v>1</v>
      </c>
      <c r="F1680" s="403">
        <v>1</v>
      </c>
      <c r="G1680" s="208"/>
      <c r="H1680" s="347">
        <f t="shared" ref="H1680" si="182">F1680*G1680</f>
        <v>0</v>
      </c>
    </row>
    <row r="1681" spans="2:8">
      <c r="B1681" s="1439"/>
      <c r="C1681" s="1440"/>
      <c r="D1681" s="1440"/>
      <c r="E1681" s="1440"/>
      <c r="F1681" s="1440"/>
      <c r="G1681" s="1440"/>
      <c r="H1681" s="1441"/>
    </row>
    <row r="1682" spans="2:8">
      <c r="B1682" s="278" t="s">
        <v>80</v>
      </c>
      <c r="C1682" s="1451" t="s">
        <v>365</v>
      </c>
      <c r="D1682" s="1452"/>
      <c r="E1682" s="1452"/>
      <c r="F1682" s="1452"/>
      <c r="G1682" s="1453"/>
      <c r="H1682" s="335">
        <f>SUM(H1374:H1680)</f>
        <v>0</v>
      </c>
    </row>
    <row r="1683" spans="2:8">
      <c r="B1683" s="1439"/>
      <c r="C1683" s="1440"/>
      <c r="D1683" s="1440"/>
      <c r="E1683" s="1440"/>
      <c r="F1683" s="1440"/>
      <c r="G1683" s="1440"/>
      <c r="H1683" s="1441"/>
    </row>
    <row r="1684" spans="2:8">
      <c r="B1684" s="278" t="s">
        <v>79</v>
      </c>
      <c r="C1684" s="1442" t="s">
        <v>10</v>
      </c>
      <c r="D1684" s="1443"/>
      <c r="E1684" s="1443"/>
      <c r="F1684" s="1443"/>
      <c r="G1684" s="1443"/>
      <c r="H1684" s="1444"/>
    </row>
    <row r="1685" spans="2:8">
      <c r="B1685" s="1439"/>
      <c r="C1685" s="1440"/>
      <c r="D1685" s="1440"/>
      <c r="E1685" s="1440"/>
      <c r="F1685" s="1440"/>
      <c r="G1685" s="1440"/>
      <c r="H1685" s="1441"/>
    </row>
    <row r="1686" spans="2:8" ht="15.75" customHeight="1">
      <c r="B1686" s="1430" t="s">
        <v>234</v>
      </c>
      <c r="C1686" s="1431"/>
      <c r="D1686" s="1431"/>
      <c r="E1686" s="1431"/>
      <c r="F1686" s="1431"/>
      <c r="G1686" s="1431"/>
      <c r="H1686" s="1432"/>
    </row>
    <row r="1687" spans="2:8">
      <c r="B1687" s="1416" t="s">
        <v>2483</v>
      </c>
      <c r="C1687" s="319" t="s">
        <v>417</v>
      </c>
      <c r="D1687" s="1428"/>
      <c r="E1687" s="372"/>
      <c r="F1687" s="405"/>
      <c r="G1687" s="340"/>
      <c r="H1687" s="282"/>
    </row>
    <row r="1688" spans="2:8" ht="45">
      <c r="B1688" s="1417"/>
      <c r="C1688" s="349" t="s">
        <v>416</v>
      </c>
      <c r="D1688" s="1429"/>
      <c r="E1688" s="373"/>
      <c r="F1688" s="341"/>
      <c r="G1688" s="322"/>
      <c r="H1688" s="265"/>
    </row>
    <row r="1689" spans="2:8">
      <c r="B1689" s="1417"/>
      <c r="C1689" s="349" t="s">
        <v>418</v>
      </c>
      <c r="D1689" s="1429"/>
      <c r="E1689" s="373"/>
      <c r="F1689" s="341"/>
      <c r="G1689" s="322"/>
      <c r="H1689" s="265"/>
    </row>
    <row r="1690" spans="2:8" ht="33.75">
      <c r="B1690" s="1417"/>
      <c r="C1690" s="349" t="s">
        <v>4385</v>
      </c>
      <c r="D1690" s="1429"/>
      <c r="E1690" s="373"/>
      <c r="F1690" s="341"/>
      <c r="G1690" s="322"/>
      <c r="H1690" s="265"/>
    </row>
    <row r="1691" spans="2:8" ht="33.75">
      <c r="B1691" s="1417"/>
      <c r="C1691" s="436" t="s">
        <v>739</v>
      </c>
      <c r="D1691" s="1429"/>
      <c r="E1691" s="373"/>
      <c r="F1691" s="341"/>
      <c r="G1691" s="322"/>
      <c r="H1691" s="265"/>
    </row>
    <row r="1692" spans="2:8">
      <c r="B1692" s="1417"/>
      <c r="C1692" s="349" t="s">
        <v>4556</v>
      </c>
      <c r="D1692" s="1429"/>
      <c r="E1692" s="373"/>
      <c r="F1692" s="341"/>
      <c r="G1692" s="322"/>
      <c r="H1692" s="265"/>
    </row>
    <row r="1693" spans="2:8" ht="45">
      <c r="B1693" s="1417"/>
      <c r="C1693" s="349" t="s">
        <v>4557</v>
      </c>
      <c r="D1693" s="1429"/>
      <c r="E1693" s="373"/>
      <c r="F1693" s="341"/>
      <c r="G1693" s="322"/>
      <c r="H1693" s="265"/>
    </row>
    <row r="1694" spans="2:8">
      <c r="B1694" s="1417"/>
      <c r="C1694" s="342" t="s">
        <v>17</v>
      </c>
      <c r="D1694" s="1429"/>
      <c r="E1694" s="356"/>
      <c r="F1694" s="344"/>
      <c r="G1694" s="345"/>
      <c r="H1694" s="287"/>
    </row>
    <row r="1695" spans="2:8">
      <c r="B1695" s="1433"/>
      <c r="C1695" s="352" t="s">
        <v>3741</v>
      </c>
      <c r="D1695" s="1419"/>
      <c r="E1695" s="402" t="s">
        <v>1</v>
      </c>
      <c r="F1695" s="403">
        <v>1</v>
      </c>
      <c r="G1695" s="208"/>
      <c r="H1695" s="347">
        <f t="shared" ref="H1695" si="183">F1695*G1695</f>
        <v>0</v>
      </c>
    </row>
    <row r="1696" spans="2:8">
      <c r="B1696" s="1416" t="s">
        <v>2484</v>
      </c>
      <c r="C1696" s="346" t="s">
        <v>417</v>
      </c>
      <c r="D1696" s="1428"/>
      <c r="E1696" s="364"/>
      <c r="F1696" s="365"/>
      <c r="G1696" s="340"/>
      <c r="H1696" s="282"/>
    </row>
    <row r="1697" spans="2:8" ht="45">
      <c r="B1697" s="1417"/>
      <c r="C1697" s="349" t="s">
        <v>416</v>
      </c>
      <c r="D1697" s="1429"/>
      <c r="E1697" s="320"/>
      <c r="F1697" s="321"/>
      <c r="G1697" s="322"/>
      <c r="H1697" s="265"/>
    </row>
    <row r="1698" spans="2:8">
      <c r="B1698" s="1417"/>
      <c r="C1698" s="349" t="s">
        <v>418</v>
      </c>
      <c r="D1698" s="1429"/>
      <c r="E1698" s="320"/>
      <c r="F1698" s="321"/>
      <c r="G1698" s="322"/>
      <c r="H1698" s="265"/>
    </row>
    <row r="1699" spans="2:8" ht="33.75">
      <c r="B1699" s="1417"/>
      <c r="C1699" s="349" t="s">
        <v>4385</v>
      </c>
      <c r="D1699" s="1429"/>
      <c r="E1699" s="320"/>
      <c r="F1699" s="321"/>
      <c r="G1699" s="322"/>
      <c r="H1699" s="265"/>
    </row>
    <row r="1700" spans="2:8" ht="33.75">
      <c r="B1700" s="1417"/>
      <c r="C1700" s="436" t="s">
        <v>739</v>
      </c>
      <c r="D1700" s="1429"/>
      <c r="E1700" s="320"/>
      <c r="F1700" s="321"/>
      <c r="G1700" s="322"/>
      <c r="H1700" s="265"/>
    </row>
    <row r="1701" spans="2:8">
      <c r="B1701" s="1417"/>
      <c r="C1701" s="349" t="s">
        <v>4558</v>
      </c>
      <c r="D1701" s="1429"/>
      <c r="E1701" s="320"/>
      <c r="F1701" s="321"/>
      <c r="G1701" s="322"/>
      <c r="H1701" s="265"/>
    </row>
    <row r="1702" spans="2:8" ht="45">
      <c r="B1702" s="1417"/>
      <c r="C1702" s="349" t="s">
        <v>4557</v>
      </c>
      <c r="D1702" s="1429"/>
      <c r="E1702" s="320"/>
      <c r="F1702" s="321"/>
      <c r="G1702" s="322"/>
      <c r="H1702" s="265"/>
    </row>
    <row r="1703" spans="2:8">
      <c r="B1703" s="1417"/>
      <c r="C1703" s="342" t="s">
        <v>17</v>
      </c>
      <c r="D1703" s="1429"/>
      <c r="E1703" s="366"/>
      <c r="F1703" s="367"/>
      <c r="G1703" s="345"/>
      <c r="H1703" s="287"/>
    </row>
    <row r="1704" spans="2:8">
      <c r="B1704" s="1433"/>
      <c r="C1704" s="352" t="s">
        <v>3742</v>
      </c>
      <c r="D1704" s="1420"/>
      <c r="E1704" s="402" t="s">
        <v>1</v>
      </c>
      <c r="F1704" s="403">
        <v>1</v>
      </c>
      <c r="G1704" s="208"/>
      <c r="H1704" s="347">
        <f t="shared" ref="H1704" si="184">F1704*G1704</f>
        <v>0</v>
      </c>
    </row>
    <row r="1705" spans="2:8" ht="22.5">
      <c r="B1705" s="1416" t="s">
        <v>2485</v>
      </c>
      <c r="C1705" s="319" t="s">
        <v>4895</v>
      </c>
      <c r="D1705" s="1428"/>
      <c r="E1705" s="364"/>
      <c r="F1705" s="365"/>
      <c r="G1705" s="340"/>
      <c r="H1705" s="282"/>
    </row>
    <row r="1706" spans="2:8" ht="45">
      <c r="B1706" s="1417"/>
      <c r="C1706" s="349" t="s">
        <v>416</v>
      </c>
      <c r="D1706" s="1429"/>
      <c r="E1706" s="320"/>
      <c r="F1706" s="321"/>
      <c r="G1706" s="322"/>
      <c r="H1706" s="265"/>
    </row>
    <row r="1707" spans="2:8">
      <c r="B1707" s="1417"/>
      <c r="C1707" s="349" t="s">
        <v>418</v>
      </c>
      <c r="D1707" s="1429"/>
      <c r="E1707" s="320"/>
      <c r="F1707" s="321"/>
      <c r="G1707" s="322"/>
      <c r="H1707" s="265"/>
    </row>
    <row r="1708" spans="2:8" ht="33.75">
      <c r="B1708" s="1417"/>
      <c r="C1708" s="349" t="s">
        <v>4385</v>
      </c>
      <c r="D1708" s="1429"/>
      <c r="E1708" s="320"/>
      <c r="F1708" s="321"/>
      <c r="G1708" s="322"/>
      <c r="H1708" s="265"/>
    </row>
    <row r="1709" spans="2:8">
      <c r="B1709" s="1417"/>
      <c r="C1709" s="349" t="s">
        <v>4559</v>
      </c>
      <c r="D1709" s="1429"/>
      <c r="E1709" s="320"/>
      <c r="F1709" s="321"/>
      <c r="G1709" s="322"/>
      <c r="H1709" s="265"/>
    </row>
    <row r="1710" spans="2:8" ht="45">
      <c r="B1710" s="1417"/>
      <c r="C1710" s="349" t="s">
        <v>4557</v>
      </c>
      <c r="D1710" s="1429"/>
      <c r="E1710" s="320"/>
      <c r="F1710" s="321"/>
      <c r="G1710" s="322"/>
      <c r="H1710" s="265"/>
    </row>
    <row r="1711" spans="2:8" ht="22.5">
      <c r="B1711" s="1417"/>
      <c r="C1711" s="349" t="s">
        <v>4896</v>
      </c>
      <c r="D1711" s="1429"/>
      <c r="E1711" s="320"/>
      <c r="F1711" s="321"/>
      <c r="G1711" s="322"/>
      <c r="H1711" s="265"/>
    </row>
    <row r="1712" spans="2:8">
      <c r="B1712" s="1417"/>
      <c r="C1712" s="342" t="s">
        <v>17</v>
      </c>
      <c r="D1712" s="1429"/>
      <c r="E1712" s="366"/>
      <c r="F1712" s="367"/>
      <c r="G1712" s="345"/>
      <c r="H1712" s="287"/>
    </row>
    <row r="1713" spans="2:8">
      <c r="B1713" s="1417"/>
      <c r="C1713" s="352" t="s">
        <v>4897</v>
      </c>
      <c r="D1713" s="1419"/>
      <c r="E1713" s="380" t="s">
        <v>1</v>
      </c>
      <c r="F1713" s="359">
        <v>1</v>
      </c>
      <c r="G1713" s="208"/>
      <c r="H1713" s="347">
        <f t="shared" ref="H1713:H1715" si="185">F1713*G1713</f>
        <v>0</v>
      </c>
    </row>
    <row r="1714" spans="2:8" ht="22.5">
      <c r="B1714" s="1417"/>
      <c r="C1714" s="352" t="s">
        <v>4898</v>
      </c>
      <c r="D1714" s="1419"/>
      <c r="E1714" s="402" t="s">
        <v>1</v>
      </c>
      <c r="F1714" s="403">
        <v>1</v>
      </c>
      <c r="G1714" s="208"/>
      <c r="H1714" s="347">
        <f t="shared" si="185"/>
        <v>0</v>
      </c>
    </row>
    <row r="1715" spans="2:8">
      <c r="B1715" s="1433"/>
      <c r="C1715" s="352" t="s">
        <v>4899</v>
      </c>
      <c r="D1715" s="1420"/>
      <c r="E1715" s="369" t="s">
        <v>1</v>
      </c>
      <c r="F1715" s="381">
        <v>2</v>
      </c>
      <c r="G1715" s="208"/>
      <c r="H1715" s="347">
        <f t="shared" si="185"/>
        <v>0</v>
      </c>
    </row>
    <row r="1716" spans="2:8" ht="22.5">
      <c r="B1716" s="1416" t="s">
        <v>2486</v>
      </c>
      <c r="C1716" s="346" t="s">
        <v>4895</v>
      </c>
      <c r="D1716" s="1428"/>
      <c r="E1716" s="364"/>
      <c r="F1716" s="365"/>
      <c r="G1716" s="340"/>
      <c r="H1716" s="282"/>
    </row>
    <row r="1717" spans="2:8" ht="45">
      <c r="B1717" s="1417"/>
      <c r="C1717" s="349" t="s">
        <v>416</v>
      </c>
      <c r="D1717" s="1429"/>
      <c r="E1717" s="320"/>
      <c r="F1717" s="321"/>
      <c r="G1717" s="322"/>
      <c r="H1717" s="265"/>
    </row>
    <row r="1718" spans="2:8">
      <c r="B1718" s="1417"/>
      <c r="C1718" s="349" t="s">
        <v>418</v>
      </c>
      <c r="D1718" s="1429"/>
      <c r="E1718" s="320"/>
      <c r="F1718" s="321"/>
      <c r="G1718" s="322"/>
      <c r="H1718" s="265"/>
    </row>
    <row r="1719" spans="2:8" ht="33.75">
      <c r="B1719" s="1417"/>
      <c r="C1719" s="349" t="s">
        <v>4385</v>
      </c>
      <c r="D1719" s="1429"/>
      <c r="E1719" s="320"/>
      <c r="F1719" s="321"/>
      <c r="G1719" s="322"/>
      <c r="H1719" s="265"/>
    </row>
    <row r="1720" spans="2:8">
      <c r="B1720" s="1417"/>
      <c r="C1720" s="349" t="s">
        <v>4560</v>
      </c>
      <c r="D1720" s="1429"/>
      <c r="E1720" s="320"/>
      <c r="F1720" s="321"/>
      <c r="G1720" s="322"/>
      <c r="H1720" s="265"/>
    </row>
    <row r="1721" spans="2:8" ht="45">
      <c r="B1721" s="1417"/>
      <c r="C1721" s="349" t="s">
        <v>4557</v>
      </c>
      <c r="D1721" s="1429"/>
      <c r="E1721" s="320"/>
      <c r="F1721" s="321"/>
      <c r="G1721" s="322"/>
      <c r="H1721" s="265"/>
    </row>
    <row r="1722" spans="2:8">
      <c r="B1722" s="1417"/>
      <c r="C1722" s="342" t="s">
        <v>17</v>
      </c>
      <c r="D1722" s="1429"/>
      <c r="E1722" s="366"/>
      <c r="F1722" s="367"/>
      <c r="G1722" s="345"/>
      <c r="H1722" s="287"/>
    </row>
    <row r="1723" spans="2:8">
      <c r="B1723" s="1433"/>
      <c r="C1723" s="352" t="s">
        <v>4900</v>
      </c>
      <c r="D1723" s="1420"/>
      <c r="E1723" s="402" t="s">
        <v>1</v>
      </c>
      <c r="F1723" s="403">
        <v>2</v>
      </c>
      <c r="G1723" s="208"/>
      <c r="H1723" s="347">
        <f t="shared" ref="H1723" si="186">F1723*G1723</f>
        <v>0</v>
      </c>
    </row>
    <row r="1724" spans="2:8" ht="22.5">
      <c r="B1724" s="1416" t="s">
        <v>2487</v>
      </c>
      <c r="C1724" s="346" t="s">
        <v>421</v>
      </c>
      <c r="D1724" s="1428"/>
      <c r="E1724" s="364"/>
      <c r="F1724" s="365"/>
      <c r="G1724" s="340"/>
      <c r="H1724" s="282"/>
    </row>
    <row r="1725" spans="2:8" ht="33.75">
      <c r="B1725" s="1417"/>
      <c r="C1725" s="349" t="s">
        <v>419</v>
      </c>
      <c r="D1725" s="1429"/>
      <c r="E1725" s="320"/>
      <c r="F1725" s="321"/>
      <c r="G1725" s="322"/>
      <c r="H1725" s="265"/>
    </row>
    <row r="1726" spans="2:8">
      <c r="B1726" s="1417"/>
      <c r="C1726" s="349" t="s">
        <v>418</v>
      </c>
      <c r="D1726" s="1429"/>
      <c r="E1726" s="320"/>
      <c r="F1726" s="321"/>
      <c r="G1726" s="322"/>
      <c r="H1726" s="265"/>
    </row>
    <row r="1727" spans="2:8" ht="33.75">
      <c r="B1727" s="1417"/>
      <c r="C1727" s="349" t="s">
        <v>4385</v>
      </c>
      <c r="D1727" s="1429"/>
      <c r="E1727" s="320"/>
      <c r="F1727" s="321"/>
      <c r="G1727" s="322"/>
      <c r="H1727" s="265"/>
    </row>
    <row r="1728" spans="2:8" ht="22.5">
      <c r="B1728" s="1417"/>
      <c r="C1728" s="436" t="s">
        <v>740</v>
      </c>
      <c r="D1728" s="1429"/>
      <c r="E1728" s="320"/>
      <c r="F1728" s="321"/>
      <c r="G1728" s="322"/>
      <c r="H1728" s="265"/>
    </row>
    <row r="1729" spans="2:8">
      <c r="B1729" s="1417"/>
      <c r="C1729" s="323" t="s">
        <v>4561</v>
      </c>
      <c r="D1729" s="1429"/>
      <c r="E1729" s="320"/>
      <c r="F1729" s="321"/>
      <c r="G1729" s="322"/>
      <c r="H1729" s="265"/>
    </row>
    <row r="1730" spans="2:8" ht="33.75">
      <c r="B1730" s="1417"/>
      <c r="C1730" s="323" t="s">
        <v>4543</v>
      </c>
      <c r="D1730" s="1429"/>
      <c r="E1730" s="320"/>
      <c r="F1730" s="321"/>
      <c r="G1730" s="322"/>
      <c r="H1730" s="265"/>
    </row>
    <row r="1731" spans="2:8">
      <c r="B1731" s="1417"/>
      <c r="C1731" s="342" t="s">
        <v>17</v>
      </c>
      <c r="D1731" s="1429"/>
      <c r="E1731" s="366"/>
      <c r="F1731" s="367"/>
      <c r="G1731" s="345"/>
      <c r="H1731" s="287"/>
    </row>
    <row r="1732" spans="2:8">
      <c r="B1732" s="1433"/>
      <c r="C1732" s="352" t="s">
        <v>3743</v>
      </c>
      <c r="D1732" s="1420"/>
      <c r="E1732" s="402" t="s">
        <v>1</v>
      </c>
      <c r="F1732" s="403">
        <v>1</v>
      </c>
      <c r="G1732" s="208"/>
      <c r="H1732" s="347">
        <f t="shared" ref="H1732" si="187">F1732*G1732</f>
        <v>0</v>
      </c>
    </row>
    <row r="1733" spans="2:8" ht="22.5">
      <c r="B1733" s="1416" t="s">
        <v>2488</v>
      </c>
      <c r="C1733" s="346" t="s">
        <v>422</v>
      </c>
      <c r="D1733" s="1428"/>
      <c r="E1733" s="364"/>
      <c r="F1733" s="365"/>
      <c r="G1733" s="340"/>
      <c r="H1733" s="282"/>
    </row>
    <row r="1734" spans="2:8" ht="45">
      <c r="B1734" s="1417"/>
      <c r="C1734" s="349" t="s">
        <v>420</v>
      </c>
      <c r="D1734" s="1429"/>
      <c r="E1734" s="320"/>
      <c r="F1734" s="321"/>
      <c r="G1734" s="322"/>
      <c r="H1734" s="265"/>
    </row>
    <row r="1735" spans="2:8">
      <c r="B1735" s="1417"/>
      <c r="C1735" s="349" t="s">
        <v>418</v>
      </c>
      <c r="D1735" s="1429"/>
      <c r="E1735" s="320"/>
      <c r="F1735" s="321"/>
      <c r="G1735" s="322"/>
      <c r="H1735" s="265"/>
    </row>
    <row r="1736" spans="2:8" ht="33.75">
      <c r="B1736" s="1417"/>
      <c r="C1736" s="349" t="s">
        <v>4385</v>
      </c>
      <c r="D1736" s="1429"/>
      <c r="E1736" s="320"/>
      <c r="F1736" s="321"/>
      <c r="G1736" s="322"/>
      <c r="H1736" s="265"/>
    </row>
    <row r="1737" spans="2:8" ht="22.5">
      <c r="B1737" s="1417"/>
      <c r="C1737" s="436" t="s">
        <v>740</v>
      </c>
      <c r="D1737" s="1429"/>
      <c r="E1737" s="320"/>
      <c r="F1737" s="321"/>
      <c r="G1737" s="322"/>
      <c r="H1737" s="265"/>
    </row>
    <row r="1738" spans="2:8">
      <c r="B1738" s="1417"/>
      <c r="C1738" s="349" t="s">
        <v>4562</v>
      </c>
      <c r="D1738" s="1429"/>
      <c r="E1738" s="320"/>
      <c r="F1738" s="321"/>
      <c r="G1738" s="322"/>
      <c r="H1738" s="265"/>
    </row>
    <row r="1739" spans="2:8" ht="45">
      <c r="B1739" s="1417"/>
      <c r="C1739" s="349" t="s">
        <v>4557</v>
      </c>
      <c r="D1739" s="1429"/>
      <c r="E1739" s="320"/>
      <c r="F1739" s="321"/>
      <c r="G1739" s="322"/>
      <c r="H1739" s="265"/>
    </row>
    <row r="1740" spans="2:8">
      <c r="B1740" s="1417"/>
      <c r="C1740" s="324" t="s">
        <v>17</v>
      </c>
      <c r="D1740" s="1429"/>
      <c r="E1740" s="366"/>
      <c r="F1740" s="367"/>
      <c r="G1740" s="345"/>
      <c r="H1740" s="287"/>
    </row>
    <row r="1741" spans="2:8">
      <c r="B1741" s="1433"/>
      <c r="C1741" s="325" t="s">
        <v>3744</v>
      </c>
      <c r="D1741" s="1420"/>
      <c r="E1741" s="402" t="s">
        <v>1</v>
      </c>
      <c r="F1741" s="403">
        <v>1</v>
      </c>
      <c r="G1741" s="208"/>
      <c r="H1741" s="347">
        <f t="shared" ref="H1741" si="188">F1741*G1741</f>
        <v>0</v>
      </c>
    </row>
    <row r="1742" spans="2:8">
      <c r="B1742" s="1416" t="s">
        <v>2489</v>
      </c>
      <c r="C1742" s="319" t="s">
        <v>423</v>
      </c>
      <c r="D1742" s="1428"/>
      <c r="E1742" s="364"/>
      <c r="F1742" s="365"/>
      <c r="G1742" s="340"/>
      <c r="H1742" s="282"/>
    </row>
    <row r="1743" spans="2:8" ht="33.75">
      <c r="B1743" s="1417"/>
      <c r="C1743" s="323" t="s">
        <v>424</v>
      </c>
      <c r="D1743" s="1429"/>
      <c r="E1743" s="320"/>
      <c r="F1743" s="321"/>
      <c r="G1743" s="322"/>
      <c r="H1743" s="265"/>
    </row>
    <row r="1744" spans="2:8">
      <c r="B1744" s="1417"/>
      <c r="C1744" s="323" t="s">
        <v>418</v>
      </c>
      <c r="D1744" s="1429"/>
      <c r="E1744" s="320"/>
      <c r="F1744" s="321"/>
      <c r="G1744" s="322"/>
      <c r="H1744" s="265"/>
    </row>
    <row r="1745" spans="2:8">
      <c r="B1745" s="1417"/>
      <c r="C1745" s="349" t="s">
        <v>4563</v>
      </c>
      <c r="D1745" s="1429"/>
      <c r="E1745" s="320"/>
      <c r="F1745" s="321"/>
      <c r="G1745" s="322"/>
      <c r="H1745" s="265"/>
    </row>
    <row r="1746" spans="2:8" ht="45">
      <c r="B1746" s="1417"/>
      <c r="C1746" s="349" t="s">
        <v>4557</v>
      </c>
      <c r="D1746" s="1429"/>
      <c r="E1746" s="320"/>
      <c r="F1746" s="321"/>
      <c r="G1746" s="322"/>
      <c r="H1746" s="265"/>
    </row>
    <row r="1747" spans="2:8">
      <c r="B1747" s="1417"/>
      <c r="C1747" s="342" t="s">
        <v>17</v>
      </c>
      <c r="D1747" s="1429"/>
      <c r="E1747" s="366"/>
      <c r="F1747" s="367"/>
      <c r="G1747" s="345"/>
      <c r="H1747" s="287"/>
    </row>
    <row r="1748" spans="2:8">
      <c r="B1748" s="1433"/>
      <c r="C1748" s="352" t="s">
        <v>3745</v>
      </c>
      <c r="D1748" s="1420"/>
      <c r="E1748" s="402" t="s">
        <v>1</v>
      </c>
      <c r="F1748" s="403">
        <v>1</v>
      </c>
      <c r="G1748" s="208"/>
      <c r="H1748" s="347">
        <f t="shared" ref="H1748" si="189">F1748*G1748</f>
        <v>0</v>
      </c>
    </row>
    <row r="1749" spans="2:8" ht="22.5">
      <c r="B1749" s="1416" t="s">
        <v>2490</v>
      </c>
      <c r="C1749" s="346" t="s">
        <v>425</v>
      </c>
      <c r="D1749" s="1428"/>
      <c r="E1749" s="364"/>
      <c r="F1749" s="365"/>
      <c r="G1749" s="340"/>
      <c r="H1749" s="282"/>
    </row>
    <row r="1750" spans="2:8" ht="45">
      <c r="B1750" s="1417"/>
      <c r="C1750" s="349" t="s">
        <v>426</v>
      </c>
      <c r="D1750" s="1429"/>
      <c r="E1750" s="320"/>
      <c r="F1750" s="321"/>
      <c r="G1750" s="322"/>
      <c r="H1750" s="265"/>
    </row>
    <row r="1751" spans="2:8">
      <c r="B1751" s="1417"/>
      <c r="C1751" s="349" t="s">
        <v>418</v>
      </c>
      <c r="D1751" s="1429"/>
      <c r="E1751" s="320"/>
      <c r="F1751" s="321"/>
      <c r="G1751" s="322"/>
      <c r="H1751" s="265"/>
    </row>
    <row r="1752" spans="2:8" ht="33.75">
      <c r="B1752" s="1417"/>
      <c r="C1752" s="349" t="s">
        <v>4385</v>
      </c>
      <c r="D1752" s="1429"/>
      <c r="E1752" s="320"/>
      <c r="F1752" s="321"/>
      <c r="G1752" s="322"/>
      <c r="H1752" s="265"/>
    </row>
    <row r="1753" spans="2:8">
      <c r="B1753" s="1417"/>
      <c r="C1753" s="349" t="s">
        <v>4564</v>
      </c>
      <c r="D1753" s="1429"/>
      <c r="E1753" s="320"/>
      <c r="F1753" s="321"/>
      <c r="G1753" s="322"/>
      <c r="H1753" s="265"/>
    </row>
    <row r="1754" spans="2:8" ht="33.75">
      <c r="B1754" s="1417"/>
      <c r="C1754" s="349" t="s">
        <v>4543</v>
      </c>
      <c r="D1754" s="1429"/>
      <c r="E1754" s="320"/>
      <c r="F1754" s="321"/>
      <c r="G1754" s="322"/>
      <c r="H1754" s="265"/>
    </row>
    <row r="1755" spans="2:8">
      <c r="B1755" s="1417"/>
      <c r="C1755" s="342" t="s">
        <v>17</v>
      </c>
      <c r="D1755" s="1429"/>
      <c r="E1755" s="366"/>
      <c r="F1755" s="367"/>
      <c r="G1755" s="345"/>
      <c r="H1755" s="287"/>
    </row>
    <row r="1756" spans="2:8">
      <c r="B1756" s="1433"/>
      <c r="C1756" s="352" t="s">
        <v>3746</v>
      </c>
      <c r="D1756" s="1420"/>
      <c r="E1756" s="402" t="s">
        <v>1</v>
      </c>
      <c r="F1756" s="403">
        <v>1</v>
      </c>
      <c r="G1756" s="208"/>
      <c r="H1756" s="347">
        <f t="shared" ref="H1756" si="190">F1756*G1756</f>
        <v>0</v>
      </c>
    </row>
    <row r="1757" spans="2:8" ht="22.5">
      <c r="B1757" s="1416" t="s">
        <v>2491</v>
      </c>
      <c r="C1757" s="346" t="s">
        <v>427</v>
      </c>
      <c r="D1757" s="1428"/>
      <c r="E1757" s="364"/>
      <c r="F1757" s="365"/>
      <c r="G1757" s="340"/>
      <c r="H1757" s="282"/>
    </row>
    <row r="1758" spans="2:8" ht="45">
      <c r="B1758" s="1417"/>
      <c r="C1758" s="349" t="s">
        <v>430</v>
      </c>
      <c r="D1758" s="1429"/>
      <c r="E1758" s="320"/>
      <c r="F1758" s="321"/>
      <c r="G1758" s="322"/>
      <c r="H1758" s="265"/>
    </row>
    <row r="1759" spans="2:8" ht="33.75">
      <c r="B1759" s="1417"/>
      <c r="C1759" s="349" t="s">
        <v>431</v>
      </c>
      <c r="D1759" s="1429"/>
      <c r="E1759" s="320"/>
      <c r="F1759" s="321"/>
      <c r="G1759" s="322"/>
      <c r="H1759" s="265"/>
    </row>
    <row r="1760" spans="2:8" ht="22.5">
      <c r="B1760" s="1417"/>
      <c r="C1760" s="349" t="s">
        <v>429</v>
      </c>
      <c r="D1760" s="1429"/>
      <c r="E1760" s="320"/>
      <c r="F1760" s="321"/>
      <c r="G1760" s="322"/>
      <c r="H1760" s="265"/>
    </row>
    <row r="1761" spans="2:8" ht="33.75">
      <c r="B1761" s="1417"/>
      <c r="C1761" s="349" t="s">
        <v>428</v>
      </c>
      <c r="D1761" s="1429"/>
      <c r="E1761" s="320"/>
      <c r="F1761" s="321"/>
      <c r="G1761" s="322"/>
      <c r="H1761" s="265"/>
    </row>
    <row r="1762" spans="2:8">
      <c r="B1762" s="1417"/>
      <c r="C1762" s="349" t="s">
        <v>418</v>
      </c>
      <c r="D1762" s="1429"/>
      <c r="E1762" s="320"/>
      <c r="F1762" s="321"/>
      <c r="G1762" s="322"/>
      <c r="H1762" s="265"/>
    </row>
    <row r="1763" spans="2:8" ht="33.75">
      <c r="B1763" s="1417"/>
      <c r="C1763" s="349" t="s">
        <v>4385</v>
      </c>
      <c r="D1763" s="1429"/>
      <c r="E1763" s="320"/>
      <c r="F1763" s="321"/>
      <c r="G1763" s="322"/>
      <c r="H1763" s="265"/>
    </row>
    <row r="1764" spans="2:8">
      <c r="B1764" s="1417"/>
      <c r="C1764" s="323" t="s">
        <v>4565</v>
      </c>
      <c r="D1764" s="1429"/>
      <c r="E1764" s="320"/>
      <c r="F1764" s="321"/>
      <c r="G1764" s="322"/>
      <c r="H1764" s="265"/>
    </row>
    <row r="1765" spans="2:8" ht="45">
      <c r="B1765" s="1417"/>
      <c r="C1765" s="323" t="s">
        <v>4557</v>
      </c>
      <c r="D1765" s="1429"/>
      <c r="E1765" s="320"/>
      <c r="F1765" s="321"/>
      <c r="G1765" s="322"/>
      <c r="H1765" s="265"/>
    </row>
    <row r="1766" spans="2:8" ht="22.5">
      <c r="B1766" s="1417"/>
      <c r="C1766" s="436" t="s">
        <v>432</v>
      </c>
      <c r="D1766" s="1429"/>
      <c r="E1766" s="320"/>
      <c r="F1766" s="321"/>
      <c r="G1766" s="322"/>
      <c r="H1766" s="265"/>
    </row>
    <row r="1767" spans="2:8">
      <c r="B1767" s="1417"/>
      <c r="C1767" s="342" t="s">
        <v>17</v>
      </c>
      <c r="D1767" s="1429"/>
      <c r="E1767" s="366"/>
      <c r="F1767" s="367"/>
      <c r="G1767" s="345"/>
      <c r="H1767" s="287"/>
    </row>
    <row r="1768" spans="2:8">
      <c r="B1768" s="1417"/>
      <c r="C1768" s="342" t="s">
        <v>3747</v>
      </c>
      <c r="D1768" s="1419"/>
      <c r="E1768" s="380" t="s">
        <v>1</v>
      </c>
      <c r="F1768" s="359">
        <v>1</v>
      </c>
      <c r="G1768" s="208"/>
      <c r="H1768" s="347">
        <f t="shared" ref="H1768:H1770" si="191">F1768*G1768</f>
        <v>0</v>
      </c>
    </row>
    <row r="1769" spans="2:8">
      <c r="B1769" s="1417"/>
      <c r="C1769" s="352" t="s">
        <v>4901</v>
      </c>
      <c r="D1769" s="1419"/>
      <c r="E1769" s="326" t="s">
        <v>1</v>
      </c>
      <c r="F1769" s="327">
        <v>1</v>
      </c>
      <c r="G1769" s="208"/>
      <c r="H1769" s="347">
        <f t="shared" si="191"/>
        <v>0</v>
      </c>
    </row>
    <row r="1770" spans="2:8">
      <c r="B1770" s="1433"/>
      <c r="C1770" s="352" t="s">
        <v>4902</v>
      </c>
      <c r="D1770" s="1420"/>
      <c r="E1770" s="369" t="s">
        <v>1</v>
      </c>
      <c r="F1770" s="381">
        <v>1</v>
      </c>
      <c r="G1770" s="208"/>
      <c r="H1770" s="347">
        <f t="shared" si="191"/>
        <v>0</v>
      </c>
    </row>
    <row r="1771" spans="2:8" ht="22.5">
      <c r="B1771" s="1416" t="s">
        <v>2492</v>
      </c>
      <c r="C1771" s="346" t="s">
        <v>433</v>
      </c>
      <c r="D1771" s="1428"/>
      <c r="E1771" s="364"/>
      <c r="F1771" s="365"/>
      <c r="G1771" s="340"/>
      <c r="H1771" s="282"/>
    </row>
    <row r="1772" spans="2:8" ht="33.75">
      <c r="B1772" s="1417"/>
      <c r="C1772" s="349" t="s">
        <v>434</v>
      </c>
      <c r="D1772" s="1429"/>
      <c r="E1772" s="320"/>
      <c r="F1772" s="321"/>
      <c r="G1772" s="322"/>
      <c r="H1772" s="265"/>
    </row>
    <row r="1773" spans="2:8" ht="22.5">
      <c r="B1773" s="1417"/>
      <c r="C1773" s="349" t="s">
        <v>435</v>
      </c>
      <c r="D1773" s="1429"/>
      <c r="E1773" s="320"/>
      <c r="F1773" s="321"/>
      <c r="G1773" s="322"/>
      <c r="H1773" s="265"/>
    </row>
    <row r="1774" spans="2:8">
      <c r="B1774" s="1417"/>
      <c r="C1774" s="349" t="s">
        <v>418</v>
      </c>
      <c r="D1774" s="1429"/>
      <c r="E1774" s="320"/>
      <c r="F1774" s="321"/>
      <c r="G1774" s="322"/>
      <c r="H1774" s="265"/>
    </row>
    <row r="1775" spans="2:8" ht="33.75">
      <c r="B1775" s="1417"/>
      <c r="C1775" s="349" t="s">
        <v>4385</v>
      </c>
      <c r="D1775" s="1429"/>
      <c r="E1775" s="320"/>
      <c r="F1775" s="321"/>
      <c r="G1775" s="322"/>
      <c r="H1775" s="265"/>
    </row>
    <row r="1776" spans="2:8">
      <c r="B1776" s="1417"/>
      <c r="C1776" s="349" t="s">
        <v>4566</v>
      </c>
      <c r="D1776" s="1429"/>
      <c r="E1776" s="320"/>
      <c r="F1776" s="321"/>
      <c r="G1776" s="322"/>
      <c r="H1776" s="265"/>
    </row>
    <row r="1777" spans="2:8" ht="45">
      <c r="B1777" s="1417"/>
      <c r="C1777" s="349" t="s">
        <v>4557</v>
      </c>
      <c r="D1777" s="1429"/>
      <c r="E1777" s="320"/>
      <c r="F1777" s="321"/>
      <c r="G1777" s="322"/>
      <c r="H1777" s="265"/>
    </row>
    <row r="1778" spans="2:8">
      <c r="B1778" s="1417"/>
      <c r="C1778" s="342" t="s">
        <v>17</v>
      </c>
      <c r="D1778" s="1429"/>
      <c r="E1778" s="366"/>
      <c r="F1778" s="367"/>
      <c r="G1778" s="345"/>
      <c r="H1778" s="287"/>
    </row>
    <row r="1779" spans="2:8">
      <c r="B1779" s="1433"/>
      <c r="C1779" s="325" t="s">
        <v>3748</v>
      </c>
      <c r="D1779" s="1420"/>
      <c r="E1779" s="402" t="s">
        <v>1</v>
      </c>
      <c r="F1779" s="403">
        <v>1</v>
      </c>
      <c r="G1779" s="208"/>
      <c r="H1779" s="347">
        <f t="shared" ref="H1779" si="192">F1779*G1779</f>
        <v>0</v>
      </c>
    </row>
    <row r="1780" spans="2:8" ht="22.5">
      <c r="B1780" s="1460" t="s">
        <v>2493</v>
      </c>
      <c r="C1780" s="346" t="s">
        <v>732</v>
      </c>
      <c r="D1780" s="1428"/>
      <c r="E1780" s="442"/>
      <c r="F1780" s="443"/>
      <c r="G1780" s="444"/>
      <c r="H1780" s="445"/>
    </row>
    <row r="1781" spans="2:8" ht="33.75">
      <c r="B1781" s="1461"/>
      <c r="C1781" s="349" t="s">
        <v>733</v>
      </c>
      <c r="D1781" s="1429"/>
      <c r="E1781" s="446"/>
      <c r="F1781" s="447"/>
      <c r="G1781" s="448"/>
      <c r="H1781" s="449"/>
    </row>
    <row r="1782" spans="2:8">
      <c r="B1782" s="1461"/>
      <c r="C1782" s="349" t="s">
        <v>4567</v>
      </c>
      <c r="D1782" s="1429"/>
      <c r="E1782" s="446"/>
      <c r="F1782" s="447"/>
      <c r="G1782" s="448"/>
      <c r="H1782" s="449"/>
    </row>
    <row r="1783" spans="2:8" ht="45">
      <c r="B1783" s="1461"/>
      <c r="C1783" s="349" t="s">
        <v>4557</v>
      </c>
      <c r="D1783" s="1429"/>
      <c r="E1783" s="446"/>
      <c r="F1783" s="447"/>
      <c r="G1783" s="448"/>
      <c r="H1783" s="449"/>
    </row>
    <row r="1784" spans="2:8">
      <c r="B1784" s="1461"/>
      <c r="C1784" s="342" t="s">
        <v>17</v>
      </c>
      <c r="D1784" s="1429"/>
      <c r="E1784" s="450"/>
      <c r="F1784" s="451"/>
      <c r="G1784" s="452"/>
      <c r="H1784" s="453"/>
    </row>
    <row r="1785" spans="2:8">
      <c r="B1785" s="1462"/>
      <c r="C1785" s="352" t="s">
        <v>3749</v>
      </c>
      <c r="D1785" s="1420"/>
      <c r="E1785" s="454" t="s">
        <v>1</v>
      </c>
      <c r="F1785" s="416">
        <v>1</v>
      </c>
      <c r="G1785" s="208"/>
      <c r="H1785" s="347">
        <f t="shared" ref="H1785" si="193">F1785*G1785</f>
        <v>0</v>
      </c>
    </row>
    <row r="1786" spans="2:8" ht="15.75" customHeight="1">
      <c r="B1786" s="1490" t="s">
        <v>240</v>
      </c>
      <c r="C1786" s="1491"/>
      <c r="D1786" s="1491"/>
      <c r="E1786" s="1491"/>
      <c r="F1786" s="1491"/>
      <c r="G1786" s="1491"/>
      <c r="H1786" s="1492"/>
    </row>
    <row r="1787" spans="2:8">
      <c r="B1787" s="1460" t="s">
        <v>2494</v>
      </c>
      <c r="C1787" s="346" t="s">
        <v>438</v>
      </c>
      <c r="D1787" s="1428"/>
      <c r="E1787" s="455"/>
      <c r="F1787" s="456"/>
      <c r="G1787" s="457"/>
      <c r="H1787" s="445"/>
    </row>
    <row r="1788" spans="2:8" ht="33.75">
      <c r="B1788" s="1461"/>
      <c r="C1788" s="349" t="s">
        <v>437</v>
      </c>
      <c r="D1788" s="1429"/>
      <c r="E1788" s="458"/>
      <c r="F1788" s="459"/>
      <c r="G1788" s="460"/>
      <c r="H1788" s="449"/>
    </row>
    <row r="1789" spans="2:8">
      <c r="B1789" s="1461"/>
      <c r="C1789" s="349" t="s">
        <v>418</v>
      </c>
      <c r="D1789" s="1429"/>
      <c r="E1789" s="458"/>
      <c r="F1789" s="459"/>
      <c r="G1789" s="460"/>
      <c r="H1789" s="449"/>
    </row>
    <row r="1790" spans="2:8" ht="33.75">
      <c r="B1790" s="1461"/>
      <c r="C1790" s="349" t="s">
        <v>4385</v>
      </c>
      <c r="D1790" s="1429"/>
      <c r="E1790" s="458"/>
      <c r="F1790" s="459"/>
      <c r="G1790" s="460"/>
      <c r="H1790" s="449"/>
    </row>
    <row r="1791" spans="2:8">
      <c r="B1791" s="1461"/>
      <c r="C1791" s="349" t="s">
        <v>4568</v>
      </c>
      <c r="D1791" s="1429"/>
      <c r="E1791" s="458"/>
      <c r="F1791" s="459"/>
      <c r="G1791" s="460"/>
      <c r="H1791" s="449"/>
    </row>
    <row r="1792" spans="2:8" ht="45">
      <c r="B1792" s="1461"/>
      <c r="C1792" s="349" t="s">
        <v>4557</v>
      </c>
      <c r="D1792" s="1429"/>
      <c r="E1792" s="458"/>
      <c r="F1792" s="459"/>
      <c r="G1792" s="460"/>
      <c r="H1792" s="449"/>
    </row>
    <row r="1793" spans="2:8">
      <c r="B1793" s="1461"/>
      <c r="C1793" s="342" t="s">
        <v>17</v>
      </c>
      <c r="D1793" s="1429"/>
      <c r="E1793" s="461"/>
      <c r="F1793" s="462"/>
      <c r="G1793" s="452"/>
      <c r="H1793" s="453"/>
    </row>
    <row r="1794" spans="2:8">
      <c r="B1794" s="1461"/>
      <c r="C1794" s="342" t="s">
        <v>3750</v>
      </c>
      <c r="D1794" s="1419"/>
      <c r="E1794" s="454" t="s">
        <v>1</v>
      </c>
      <c r="F1794" s="416">
        <v>2</v>
      </c>
      <c r="G1794" s="208"/>
      <c r="H1794" s="347">
        <f t="shared" ref="H1794:H1796" si="194">F1794*G1794</f>
        <v>0</v>
      </c>
    </row>
    <row r="1795" spans="2:8">
      <c r="B1795" s="1461"/>
      <c r="C1795" s="352" t="s">
        <v>3751</v>
      </c>
      <c r="D1795" s="1419"/>
      <c r="E1795" s="370" t="s">
        <v>1</v>
      </c>
      <c r="F1795" s="371">
        <v>2</v>
      </c>
      <c r="G1795" s="208"/>
      <c r="H1795" s="347">
        <f t="shared" si="194"/>
        <v>0</v>
      </c>
    </row>
    <row r="1796" spans="2:8">
      <c r="B1796" s="1462"/>
      <c r="C1796" s="352" t="s">
        <v>3752</v>
      </c>
      <c r="D1796" s="1420"/>
      <c r="E1796" s="463" t="s">
        <v>1</v>
      </c>
      <c r="F1796" s="464">
        <v>2</v>
      </c>
      <c r="G1796" s="208"/>
      <c r="H1796" s="347">
        <f t="shared" si="194"/>
        <v>0</v>
      </c>
    </row>
    <row r="1797" spans="2:8" ht="22.5">
      <c r="B1797" s="1416" t="s">
        <v>2495</v>
      </c>
      <c r="C1797" s="319" t="s">
        <v>2129</v>
      </c>
      <c r="D1797" s="1428"/>
      <c r="E1797" s="364"/>
      <c r="F1797" s="365"/>
      <c r="G1797" s="281"/>
      <c r="H1797" s="282"/>
    </row>
    <row r="1798" spans="2:8" ht="33.75">
      <c r="B1798" s="1417"/>
      <c r="C1798" s="323" t="s">
        <v>4569</v>
      </c>
      <c r="D1798" s="1429"/>
      <c r="E1798" s="320"/>
      <c r="F1798" s="321"/>
      <c r="G1798" s="264"/>
      <c r="H1798" s="265"/>
    </row>
    <row r="1799" spans="2:8" ht="22.5">
      <c r="B1799" s="1417"/>
      <c r="C1799" s="323" t="s">
        <v>731</v>
      </c>
      <c r="D1799" s="1429"/>
      <c r="E1799" s="320"/>
      <c r="F1799" s="321"/>
      <c r="G1799" s="264"/>
      <c r="H1799" s="265"/>
    </row>
    <row r="1800" spans="2:8" ht="45">
      <c r="B1800" s="1417"/>
      <c r="C1800" s="323" t="s">
        <v>4557</v>
      </c>
      <c r="D1800" s="1429"/>
      <c r="E1800" s="320"/>
      <c r="F1800" s="321"/>
      <c r="G1800" s="264"/>
      <c r="H1800" s="265"/>
    </row>
    <row r="1801" spans="2:8">
      <c r="B1801" s="1417"/>
      <c r="C1801" s="323" t="s">
        <v>4570</v>
      </c>
      <c r="D1801" s="1429"/>
      <c r="E1801" s="320"/>
      <c r="F1801" s="321"/>
      <c r="G1801" s="264"/>
      <c r="H1801" s="265"/>
    </row>
    <row r="1802" spans="2:8">
      <c r="B1802" s="1417"/>
      <c r="C1802" s="324" t="s">
        <v>209</v>
      </c>
      <c r="D1802" s="1429"/>
      <c r="E1802" s="366"/>
      <c r="F1802" s="367"/>
      <c r="G1802" s="286"/>
      <c r="H1802" s="287"/>
    </row>
    <row r="1803" spans="2:8">
      <c r="B1803" s="1433"/>
      <c r="C1803" s="325" t="s">
        <v>3753</v>
      </c>
      <c r="D1803" s="1420"/>
      <c r="E1803" s="402" t="s">
        <v>1</v>
      </c>
      <c r="F1803" s="403">
        <v>1</v>
      </c>
      <c r="G1803" s="208"/>
      <c r="H1803" s="347">
        <f t="shared" ref="H1803" si="195">F1803*G1803</f>
        <v>0</v>
      </c>
    </row>
    <row r="1804" spans="2:8" ht="22.5">
      <c r="B1804" s="1416" t="s">
        <v>2496</v>
      </c>
      <c r="C1804" s="346" t="s">
        <v>4903</v>
      </c>
      <c r="D1804" s="1428"/>
      <c r="E1804" s="364"/>
      <c r="F1804" s="365"/>
      <c r="G1804" s="340"/>
      <c r="H1804" s="282"/>
    </row>
    <row r="1805" spans="2:8" ht="33.75">
      <c r="B1805" s="1417"/>
      <c r="C1805" s="349" t="s">
        <v>436</v>
      </c>
      <c r="D1805" s="1429"/>
      <c r="E1805" s="320"/>
      <c r="F1805" s="321"/>
      <c r="G1805" s="322"/>
      <c r="H1805" s="265"/>
    </row>
    <row r="1806" spans="2:8">
      <c r="B1806" s="1417"/>
      <c r="C1806" s="349" t="s">
        <v>440</v>
      </c>
      <c r="D1806" s="1429"/>
      <c r="E1806" s="320"/>
      <c r="F1806" s="321"/>
      <c r="G1806" s="322"/>
      <c r="H1806" s="265"/>
    </row>
    <row r="1807" spans="2:8" ht="33.75">
      <c r="B1807" s="1417"/>
      <c r="C1807" s="349" t="s">
        <v>4385</v>
      </c>
      <c r="D1807" s="1429"/>
      <c r="E1807" s="320"/>
      <c r="F1807" s="321"/>
      <c r="G1807" s="322"/>
      <c r="H1807" s="265"/>
    </row>
    <row r="1808" spans="2:8">
      <c r="B1808" s="1417"/>
      <c r="C1808" s="349" t="s">
        <v>4571</v>
      </c>
      <c r="D1808" s="1429"/>
      <c r="E1808" s="320"/>
      <c r="F1808" s="321"/>
      <c r="G1808" s="322"/>
      <c r="H1808" s="265"/>
    </row>
    <row r="1809" spans="2:8" ht="45">
      <c r="B1809" s="1417"/>
      <c r="C1809" s="349" t="s">
        <v>4557</v>
      </c>
      <c r="D1809" s="1429"/>
      <c r="E1809" s="320"/>
      <c r="F1809" s="321"/>
      <c r="G1809" s="322"/>
      <c r="H1809" s="265"/>
    </row>
    <row r="1810" spans="2:8">
      <c r="B1810" s="1417"/>
      <c r="C1810" s="324" t="s">
        <v>17</v>
      </c>
      <c r="D1810" s="1429"/>
      <c r="E1810" s="366"/>
      <c r="F1810" s="367"/>
      <c r="G1810" s="345"/>
      <c r="H1810" s="287"/>
    </row>
    <row r="1811" spans="2:8">
      <c r="B1811" s="1417"/>
      <c r="C1811" s="325" t="s">
        <v>4904</v>
      </c>
      <c r="D1811" s="1419"/>
      <c r="E1811" s="380" t="s">
        <v>1</v>
      </c>
      <c r="F1811" s="359">
        <v>1</v>
      </c>
      <c r="G1811" s="208"/>
      <c r="H1811" s="347">
        <f t="shared" ref="H1811:H1819" si="196">F1811*G1811</f>
        <v>0</v>
      </c>
    </row>
    <row r="1812" spans="2:8">
      <c r="B1812" s="1417"/>
      <c r="C1812" s="325" t="s">
        <v>4905</v>
      </c>
      <c r="D1812" s="1419"/>
      <c r="E1812" s="326" t="s">
        <v>1</v>
      </c>
      <c r="F1812" s="327">
        <v>1</v>
      </c>
      <c r="G1812" s="208"/>
      <c r="H1812" s="347">
        <f t="shared" si="196"/>
        <v>0</v>
      </c>
    </row>
    <row r="1813" spans="2:8">
      <c r="B1813" s="1417"/>
      <c r="C1813" s="325" t="s">
        <v>4906</v>
      </c>
      <c r="D1813" s="1419"/>
      <c r="E1813" s="326" t="s">
        <v>1</v>
      </c>
      <c r="F1813" s="327">
        <v>2</v>
      </c>
      <c r="G1813" s="208"/>
      <c r="H1813" s="347">
        <f t="shared" si="196"/>
        <v>0</v>
      </c>
    </row>
    <row r="1814" spans="2:8">
      <c r="B1814" s="1417"/>
      <c r="C1814" s="325" t="s">
        <v>4907</v>
      </c>
      <c r="D1814" s="1419"/>
      <c r="E1814" s="326" t="s">
        <v>1</v>
      </c>
      <c r="F1814" s="327">
        <v>2</v>
      </c>
      <c r="G1814" s="208"/>
      <c r="H1814" s="347">
        <f t="shared" si="196"/>
        <v>0</v>
      </c>
    </row>
    <row r="1815" spans="2:8">
      <c r="B1815" s="1417"/>
      <c r="C1815" s="325" t="s">
        <v>4908</v>
      </c>
      <c r="D1815" s="1419"/>
      <c r="E1815" s="326" t="s">
        <v>1</v>
      </c>
      <c r="F1815" s="327">
        <v>1</v>
      </c>
      <c r="G1815" s="208"/>
      <c r="H1815" s="347">
        <f t="shared" si="196"/>
        <v>0</v>
      </c>
    </row>
    <row r="1816" spans="2:8">
      <c r="B1816" s="1417"/>
      <c r="C1816" s="325" t="s">
        <v>4909</v>
      </c>
      <c r="D1816" s="1419"/>
      <c r="E1816" s="326" t="s">
        <v>1</v>
      </c>
      <c r="F1816" s="327">
        <v>1</v>
      </c>
      <c r="G1816" s="208"/>
      <c r="H1816" s="347">
        <f t="shared" si="196"/>
        <v>0</v>
      </c>
    </row>
    <row r="1817" spans="2:8">
      <c r="B1817" s="1417"/>
      <c r="C1817" s="325" t="s">
        <v>4910</v>
      </c>
      <c r="D1817" s="1419"/>
      <c r="E1817" s="326" t="s">
        <v>1</v>
      </c>
      <c r="F1817" s="327">
        <v>1</v>
      </c>
      <c r="G1817" s="208"/>
      <c r="H1817" s="347">
        <f t="shared" si="196"/>
        <v>0</v>
      </c>
    </row>
    <row r="1818" spans="2:8">
      <c r="B1818" s="1417"/>
      <c r="C1818" s="325" t="s">
        <v>4911</v>
      </c>
      <c r="D1818" s="1419"/>
      <c r="E1818" s="326" t="s">
        <v>1</v>
      </c>
      <c r="F1818" s="327">
        <v>2</v>
      </c>
      <c r="G1818" s="208"/>
      <c r="H1818" s="347">
        <f t="shared" si="196"/>
        <v>0</v>
      </c>
    </row>
    <row r="1819" spans="2:8">
      <c r="B1819" s="1433"/>
      <c r="C1819" s="325" t="s">
        <v>4912</v>
      </c>
      <c r="D1819" s="1420"/>
      <c r="E1819" s="369" t="s">
        <v>1</v>
      </c>
      <c r="F1819" s="381">
        <v>2</v>
      </c>
      <c r="G1819" s="208"/>
      <c r="H1819" s="347">
        <f t="shared" si="196"/>
        <v>0</v>
      </c>
    </row>
    <row r="1820" spans="2:8" ht="22.5">
      <c r="B1820" s="1416" t="s">
        <v>2497</v>
      </c>
      <c r="C1820" s="319" t="s">
        <v>4913</v>
      </c>
      <c r="D1820" s="1428"/>
      <c r="E1820" s="364"/>
      <c r="F1820" s="365"/>
      <c r="G1820" s="340"/>
      <c r="H1820" s="282"/>
    </row>
    <row r="1821" spans="2:8" ht="33.75">
      <c r="B1821" s="1417"/>
      <c r="C1821" s="323" t="s">
        <v>436</v>
      </c>
      <c r="D1821" s="1429"/>
      <c r="E1821" s="320"/>
      <c r="F1821" s="321"/>
      <c r="G1821" s="322"/>
      <c r="H1821" s="265"/>
    </row>
    <row r="1822" spans="2:8">
      <c r="B1822" s="1417"/>
      <c r="C1822" s="323" t="s">
        <v>440</v>
      </c>
      <c r="D1822" s="1429"/>
      <c r="E1822" s="320"/>
      <c r="F1822" s="321"/>
      <c r="G1822" s="322"/>
      <c r="H1822" s="265"/>
    </row>
    <row r="1823" spans="2:8" ht="33.75">
      <c r="B1823" s="1417"/>
      <c r="C1823" s="349" t="s">
        <v>4385</v>
      </c>
      <c r="D1823" s="1429"/>
      <c r="E1823" s="320"/>
      <c r="F1823" s="321"/>
      <c r="G1823" s="322"/>
      <c r="H1823" s="265"/>
    </row>
    <row r="1824" spans="2:8">
      <c r="B1824" s="1417"/>
      <c r="C1824" s="349" t="s">
        <v>4572</v>
      </c>
      <c r="D1824" s="1429"/>
      <c r="E1824" s="320"/>
      <c r="F1824" s="321"/>
      <c r="G1824" s="264"/>
      <c r="H1824" s="265"/>
    </row>
    <row r="1825" spans="2:8" ht="45">
      <c r="B1825" s="1417"/>
      <c r="C1825" s="349" t="s">
        <v>4557</v>
      </c>
      <c r="D1825" s="1429"/>
      <c r="E1825" s="320"/>
      <c r="F1825" s="321"/>
      <c r="G1825" s="264"/>
      <c r="H1825" s="265"/>
    </row>
    <row r="1826" spans="2:8">
      <c r="B1826" s="1417"/>
      <c r="C1826" s="342" t="s">
        <v>17</v>
      </c>
      <c r="D1826" s="1429"/>
      <c r="E1826" s="366"/>
      <c r="F1826" s="367"/>
      <c r="G1826" s="286"/>
      <c r="H1826" s="287"/>
    </row>
    <row r="1827" spans="2:8">
      <c r="B1827" s="1433"/>
      <c r="C1827" s="352" t="s">
        <v>4914</v>
      </c>
      <c r="D1827" s="1420"/>
      <c r="E1827" s="402" t="s">
        <v>1</v>
      </c>
      <c r="F1827" s="403">
        <v>1</v>
      </c>
      <c r="G1827" s="208"/>
      <c r="H1827" s="347">
        <f t="shared" ref="H1827" si="197">F1827*G1827</f>
        <v>0</v>
      </c>
    </row>
    <row r="1828" spans="2:8" ht="22.5">
      <c r="B1828" s="1416" t="s">
        <v>2498</v>
      </c>
      <c r="C1828" s="346" t="s">
        <v>4915</v>
      </c>
      <c r="D1828" s="1428"/>
      <c r="E1828" s="364"/>
      <c r="F1828" s="365"/>
      <c r="G1828" s="340"/>
      <c r="H1828" s="282"/>
    </row>
    <row r="1829" spans="2:8" ht="33.75">
      <c r="B1829" s="1417"/>
      <c r="C1829" s="349" t="s">
        <v>439</v>
      </c>
      <c r="D1829" s="1429"/>
      <c r="E1829" s="320"/>
      <c r="F1829" s="321"/>
      <c r="G1829" s="322"/>
      <c r="H1829" s="265"/>
    </row>
    <row r="1830" spans="2:8">
      <c r="B1830" s="1417"/>
      <c r="C1830" s="349" t="s">
        <v>440</v>
      </c>
      <c r="D1830" s="1429"/>
      <c r="E1830" s="320"/>
      <c r="F1830" s="321"/>
      <c r="G1830" s="322"/>
      <c r="H1830" s="265"/>
    </row>
    <row r="1831" spans="2:8" ht="33.75">
      <c r="B1831" s="1417"/>
      <c r="C1831" s="349" t="s">
        <v>4385</v>
      </c>
      <c r="D1831" s="1429"/>
      <c r="E1831" s="320"/>
      <c r="F1831" s="321"/>
      <c r="G1831" s="322"/>
      <c r="H1831" s="265"/>
    </row>
    <row r="1832" spans="2:8">
      <c r="B1832" s="1417"/>
      <c r="C1832" s="349" t="s">
        <v>4573</v>
      </c>
      <c r="D1832" s="1429"/>
      <c r="E1832" s="320"/>
      <c r="F1832" s="321"/>
      <c r="G1832" s="264"/>
      <c r="H1832" s="265"/>
    </row>
    <row r="1833" spans="2:8" ht="45">
      <c r="B1833" s="1417"/>
      <c r="C1833" s="349" t="s">
        <v>4557</v>
      </c>
      <c r="D1833" s="1429"/>
      <c r="E1833" s="320"/>
      <c r="F1833" s="321"/>
      <c r="G1833" s="264"/>
      <c r="H1833" s="265"/>
    </row>
    <row r="1834" spans="2:8">
      <c r="B1834" s="1417"/>
      <c r="C1834" s="342" t="s">
        <v>17</v>
      </c>
      <c r="D1834" s="1429"/>
      <c r="E1834" s="366"/>
      <c r="F1834" s="367"/>
      <c r="G1834" s="286"/>
      <c r="H1834" s="287"/>
    </row>
    <row r="1835" spans="2:8">
      <c r="B1835" s="1433"/>
      <c r="C1835" s="352" t="s">
        <v>4916</v>
      </c>
      <c r="D1835" s="1420"/>
      <c r="E1835" s="402" t="s">
        <v>1</v>
      </c>
      <c r="F1835" s="403">
        <v>1</v>
      </c>
      <c r="G1835" s="208"/>
      <c r="H1835" s="347">
        <f t="shared" ref="H1835" si="198">F1835*G1835</f>
        <v>0</v>
      </c>
    </row>
    <row r="1836" spans="2:8" ht="22.5">
      <c r="B1836" s="1416" t="s">
        <v>2499</v>
      </c>
      <c r="C1836" s="346" t="s">
        <v>4915</v>
      </c>
      <c r="D1836" s="1428"/>
      <c r="E1836" s="364"/>
      <c r="F1836" s="365"/>
      <c r="G1836" s="340"/>
      <c r="H1836" s="282"/>
    </row>
    <row r="1837" spans="2:8" ht="33.75">
      <c r="B1837" s="1417"/>
      <c r="C1837" s="349" t="s">
        <v>439</v>
      </c>
      <c r="D1837" s="1429"/>
      <c r="E1837" s="320"/>
      <c r="F1837" s="321"/>
      <c r="G1837" s="322"/>
      <c r="H1837" s="265"/>
    </row>
    <row r="1838" spans="2:8">
      <c r="B1838" s="1417"/>
      <c r="C1838" s="349" t="s">
        <v>440</v>
      </c>
      <c r="D1838" s="1429"/>
      <c r="E1838" s="320"/>
      <c r="F1838" s="321"/>
      <c r="G1838" s="322"/>
      <c r="H1838" s="265"/>
    </row>
    <row r="1839" spans="2:8" ht="33.75">
      <c r="B1839" s="1417"/>
      <c r="C1839" s="349" t="s">
        <v>4385</v>
      </c>
      <c r="D1839" s="1429"/>
      <c r="E1839" s="320"/>
      <c r="F1839" s="321"/>
      <c r="G1839" s="322"/>
      <c r="H1839" s="265"/>
    </row>
    <row r="1840" spans="2:8">
      <c r="B1840" s="1417"/>
      <c r="C1840" s="349" t="s">
        <v>4574</v>
      </c>
      <c r="D1840" s="1429"/>
      <c r="E1840" s="320"/>
      <c r="F1840" s="321"/>
      <c r="G1840" s="264"/>
      <c r="H1840" s="265"/>
    </row>
    <row r="1841" spans="2:8" ht="33.75">
      <c r="B1841" s="1417"/>
      <c r="C1841" s="349" t="s">
        <v>4543</v>
      </c>
      <c r="D1841" s="1429"/>
      <c r="E1841" s="320"/>
      <c r="F1841" s="321"/>
      <c r="G1841" s="264"/>
      <c r="H1841" s="265"/>
    </row>
    <row r="1842" spans="2:8">
      <c r="B1842" s="1417"/>
      <c r="C1842" s="342" t="s">
        <v>17</v>
      </c>
      <c r="D1842" s="1429"/>
      <c r="E1842" s="366"/>
      <c r="F1842" s="367"/>
      <c r="G1842" s="286"/>
      <c r="H1842" s="287"/>
    </row>
    <row r="1843" spans="2:8">
      <c r="B1843" s="1433"/>
      <c r="C1843" s="352" t="s">
        <v>4917</v>
      </c>
      <c r="D1843" s="1420"/>
      <c r="E1843" s="402" t="s">
        <v>1</v>
      </c>
      <c r="F1843" s="403">
        <v>1</v>
      </c>
      <c r="G1843" s="208"/>
      <c r="H1843" s="347">
        <f t="shared" ref="H1843" si="199">F1843*G1843</f>
        <v>0</v>
      </c>
    </row>
    <row r="1844" spans="2:8" ht="22.5">
      <c r="B1844" s="1416" t="s">
        <v>2500</v>
      </c>
      <c r="C1844" s="346" t="s">
        <v>4918</v>
      </c>
      <c r="D1844" s="1428"/>
      <c r="E1844" s="364"/>
      <c r="F1844" s="365"/>
      <c r="G1844" s="340"/>
      <c r="H1844" s="282"/>
    </row>
    <row r="1845" spans="2:8" ht="33.75">
      <c r="B1845" s="1417"/>
      <c r="C1845" s="349" t="s">
        <v>4919</v>
      </c>
      <c r="D1845" s="1429"/>
      <c r="E1845" s="320"/>
      <c r="F1845" s="321"/>
      <c r="G1845" s="322"/>
      <c r="H1845" s="265"/>
    </row>
    <row r="1846" spans="2:8">
      <c r="B1846" s="1417"/>
      <c r="C1846" s="349" t="s">
        <v>440</v>
      </c>
      <c r="D1846" s="1429"/>
      <c r="E1846" s="320"/>
      <c r="F1846" s="321"/>
      <c r="G1846" s="322"/>
      <c r="H1846" s="265"/>
    </row>
    <row r="1847" spans="2:8" ht="33.75">
      <c r="B1847" s="1417"/>
      <c r="C1847" s="349" t="s">
        <v>4385</v>
      </c>
      <c r="D1847" s="1429"/>
      <c r="E1847" s="320"/>
      <c r="F1847" s="321"/>
      <c r="G1847" s="322"/>
      <c r="H1847" s="265"/>
    </row>
    <row r="1848" spans="2:8">
      <c r="B1848" s="1417"/>
      <c r="C1848" s="349" t="s">
        <v>4575</v>
      </c>
      <c r="D1848" s="1429"/>
      <c r="E1848" s="320"/>
      <c r="F1848" s="321"/>
      <c r="G1848" s="264"/>
      <c r="H1848" s="265"/>
    </row>
    <row r="1849" spans="2:8" ht="45">
      <c r="B1849" s="1417"/>
      <c r="C1849" s="349" t="s">
        <v>4557</v>
      </c>
      <c r="D1849" s="1429"/>
      <c r="E1849" s="320"/>
      <c r="F1849" s="321"/>
      <c r="G1849" s="264"/>
      <c r="H1849" s="265"/>
    </row>
    <row r="1850" spans="2:8">
      <c r="B1850" s="1417"/>
      <c r="C1850" s="342" t="s">
        <v>17</v>
      </c>
      <c r="D1850" s="1429"/>
      <c r="E1850" s="366"/>
      <c r="F1850" s="367"/>
      <c r="G1850" s="286"/>
      <c r="H1850" s="287"/>
    </row>
    <row r="1851" spans="2:8">
      <c r="B1851" s="1433"/>
      <c r="C1851" s="352" t="s">
        <v>4920</v>
      </c>
      <c r="D1851" s="1420"/>
      <c r="E1851" s="402" t="s">
        <v>1</v>
      </c>
      <c r="F1851" s="403">
        <v>1</v>
      </c>
      <c r="G1851" s="208"/>
      <c r="H1851" s="347">
        <f t="shared" ref="H1851" si="200">F1851*G1851</f>
        <v>0</v>
      </c>
    </row>
    <row r="1852" spans="2:8">
      <c r="B1852" s="1416" t="s">
        <v>2501</v>
      </c>
      <c r="C1852" s="346" t="s">
        <v>441</v>
      </c>
      <c r="D1852" s="1428"/>
      <c r="E1852" s="364"/>
      <c r="F1852" s="365"/>
      <c r="G1852" s="340"/>
      <c r="H1852" s="282"/>
    </row>
    <row r="1853" spans="2:8" ht="33.75">
      <c r="B1853" s="1417"/>
      <c r="C1853" s="349" t="s">
        <v>442</v>
      </c>
      <c r="D1853" s="1429"/>
      <c r="E1853" s="320"/>
      <c r="F1853" s="321"/>
      <c r="G1853" s="322"/>
      <c r="H1853" s="265"/>
    </row>
    <row r="1854" spans="2:8">
      <c r="B1854" s="1417"/>
      <c r="C1854" s="349" t="s">
        <v>440</v>
      </c>
      <c r="D1854" s="1429"/>
      <c r="E1854" s="320"/>
      <c r="F1854" s="321"/>
      <c r="G1854" s="322"/>
      <c r="H1854" s="265"/>
    </row>
    <row r="1855" spans="2:8">
      <c r="B1855" s="1417"/>
      <c r="C1855" s="349" t="s">
        <v>4576</v>
      </c>
      <c r="D1855" s="1429"/>
      <c r="E1855" s="320"/>
      <c r="F1855" s="321"/>
      <c r="G1855" s="322"/>
      <c r="H1855" s="265"/>
    </row>
    <row r="1856" spans="2:8" ht="45">
      <c r="B1856" s="1417"/>
      <c r="C1856" s="349" t="s">
        <v>4557</v>
      </c>
      <c r="D1856" s="1429"/>
      <c r="E1856" s="320"/>
      <c r="F1856" s="321"/>
      <c r="G1856" s="322"/>
      <c r="H1856" s="265"/>
    </row>
    <row r="1857" spans="2:8">
      <c r="B1857" s="1417"/>
      <c r="C1857" s="342" t="s">
        <v>17</v>
      </c>
      <c r="D1857" s="1429"/>
      <c r="E1857" s="366"/>
      <c r="F1857" s="367"/>
      <c r="G1857" s="345"/>
      <c r="H1857" s="287"/>
    </row>
    <row r="1858" spans="2:8">
      <c r="B1858" s="1433"/>
      <c r="C1858" s="352" t="s">
        <v>3754</v>
      </c>
      <c r="D1858" s="1420"/>
      <c r="E1858" s="402" t="s">
        <v>1</v>
      </c>
      <c r="F1858" s="403">
        <v>2</v>
      </c>
      <c r="G1858" s="208"/>
      <c r="H1858" s="347">
        <f t="shared" ref="H1858" si="201">F1858*G1858</f>
        <v>0</v>
      </c>
    </row>
    <row r="1859" spans="2:8">
      <c r="B1859" s="1416" t="s">
        <v>2502</v>
      </c>
      <c r="C1859" s="346" t="s">
        <v>441</v>
      </c>
      <c r="D1859" s="1428"/>
      <c r="E1859" s="364"/>
      <c r="F1859" s="365"/>
      <c r="G1859" s="340"/>
      <c r="H1859" s="282"/>
    </row>
    <row r="1860" spans="2:8" ht="33.75">
      <c r="B1860" s="1417"/>
      <c r="C1860" s="349" t="s">
        <v>442</v>
      </c>
      <c r="D1860" s="1429"/>
      <c r="E1860" s="320"/>
      <c r="F1860" s="321"/>
      <c r="G1860" s="322"/>
      <c r="H1860" s="265"/>
    </row>
    <row r="1861" spans="2:8">
      <c r="B1861" s="1417"/>
      <c r="C1861" s="349" t="s">
        <v>440</v>
      </c>
      <c r="D1861" s="1429"/>
      <c r="E1861" s="320"/>
      <c r="F1861" s="321"/>
      <c r="G1861" s="322"/>
      <c r="H1861" s="265"/>
    </row>
    <row r="1862" spans="2:8">
      <c r="B1862" s="1417"/>
      <c r="C1862" s="349" t="s">
        <v>4577</v>
      </c>
      <c r="D1862" s="1429"/>
      <c r="E1862" s="320"/>
      <c r="F1862" s="321"/>
      <c r="G1862" s="322"/>
      <c r="H1862" s="265"/>
    </row>
    <row r="1863" spans="2:8" ht="45">
      <c r="B1863" s="1417"/>
      <c r="C1863" s="349" t="s">
        <v>4557</v>
      </c>
      <c r="D1863" s="1429"/>
      <c r="E1863" s="320"/>
      <c r="F1863" s="321"/>
      <c r="G1863" s="322"/>
      <c r="H1863" s="265"/>
    </row>
    <row r="1864" spans="2:8">
      <c r="B1864" s="1417"/>
      <c r="C1864" s="342" t="s">
        <v>17</v>
      </c>
      <c r="D1864" s="1429"/>
      <c r="E1864" s="366"/>
      <c r="F1864" s="367"/>
      <c r="G1864" s="345"/>
      <c r="H1864" s="287"/>
    </row>
    <row r="1865" spans="2:8">
      <c r="B1865" s="1433"/>
      <c r="C1865" s="352" t="s">
        <v>3755</v>
      </c>
      <c r="D1865" s="1420"/>
      <c r="E1865" s="402" t="s">
        <v>1</v>
      </c>
      <c r="F1865" s="403">
        <v>4</v>
      </c>
      <c r="G1865" s="208"/>
      <c r="H1865" s="347">
        <f t="shared" ref="H1865" si="202">F1865*G1865</f>
        <v>0</v>
      </c>
    </row>
    <row r="1866" spans="2:8" ht="22.5">
      <c r="B1866" s="1416" t="s">
        <v>2503</v>
      </c>
      <c r="C1866" s="346" t="s">
        <v>4921</v>
      </c>
      <c r="D1866" s="1428"/>
      <c r="E1866" s="364"/>
      <c r="F1866" s="365"/>
      <c r="G1866" s="340"/>
      <c r="H1866" s="282"/>
    </row>
    <row r="1867" spans="2:8" ht="33.75">
      <c r="B1867" s="1417"/>
      <c r="C1867" s="349" t="s">
        <v>436</v>
      </c>
      <c r="D1867" s="1429"/>
      <c r="E1867" s="320"/>
      <c r="F1867" s="321"/>
      <c r="G1867" s="322"/>
      <c r="H1867" s="265"/>
    </row>
    <row r="1868" spans="2:8" ht="33.75">
      <c r="B1868" s="1417"/>
      <c r="C1868" s="349" t="s">
        <v>4385</v>
      </c>
      <c r="D1868" s="1429"/>
      <c r="E1868" s="320"/>
      <c r="F1868" s="321"/>
      <c r="G1868" s="322"/>
      <c r="H1868" s="265"/>
    </row>
    <row r="1869" spans="2:8">
      <c r="B1869" s="1417"/>
      <c r="C1869" s="349" t="s">
        <v>440</v>
      </c>
      <c r="D1869" s="1429"/>
      <c r="E1869" s="320"/>
      <c r="F1869" s="321"/>
      <c r="G1869" s="322"/>
      <c r="H1869" s="265"/>
    </row>
    <row r="1870" spans="2:8">
      <c r="B1870" s="1417"/>
      <c r="C1870" s="349" t="s">
        <v>4578</v>
      </c>
      <c r="D1870" s="1429"/>
      <c r="E1870" s="320"/>
      <c r="F1870" s="321"/>
      <c r="G1870" s="322"/>
      <c r="H1870" s="265"/>
    </row>
    <row r="1871" spans="2:8" ht="33.75">
      <c r="B1871" s="1417"/>
      <c r="C1871" s="349" t="s">
        <v>4543</v>
      </c>
      <c r="D1871" s="1429"/>
      <c r="E1871" s="320"/>
      <c r="F1871" s="321"/>
      <c r="G1871" s="322"/>
      <c r="H1871" s="265"/>
    </row>
    <row r="1872" spans="2:8">
      <c r="B1872" s="1417"/>
      <c r="C1872" s="342" t="s">
        <v>17</v>
      </c>
      <c r="D1872" s="1429"/>
      <c r="E1872" s="366"/>
      <c r="F1872" s="367"/>
      <c r="G1872" s="345"/>
      <c r="H1872" s="287"/>
    </row>
    <row r="1873" spans="2:8">
      <c r="B1873" s="1433"/>
      <c r="C1873" s="352" t="s">
        <v>3756</v>
      </c>
      <c r="D1873" s="1420"/>
      <c r="E1873" s="402" t="s">
        <v>1</v>
      </c>
      <c r="F1873" s="403">
        <v>1</v>
      </c>
      <c r="G1873" s="208"/>
      <c r="H1873" s="347">
        <f t="shared" ref="H1873" si="203">F1873*G1873</f>
        <v>0</v>
      </c>
    </row>
    <row r="1874" spans="2:8" ht="22.5">
      <c r="B1874" s="1416" t="s">
        <v>2504</v>
      </c>
      <c r="C1874" s="346" t="s">
        <v>4921</v>
      </c>
      <c r="D1874" s="1428"/>
      <c r="E1874" s="364"/>
      <c r="F1874" s="365"/>
      <c r="G1874" s="340"/>
      <c r="H1874" s="282"/>
    </row>
    <row r="1875" spans="2:8" ht="33.75">
      <c r="B1875" s="1417"/>
      <c r="C1875" s="349" t="s">
        <v>436</v>
      </c>
      <c r="D1875" s="1429"/>
      <c r="E1875" s="320"/>
      <c r="F1875" s="321"/>
      <c r="G1875" s="322"/>
      <c r="H1875" s="265"/>
    </row>
    <row r="1876" spans="2:8" ht="33.75">
      <c r="B1876" s="1417"/>
      <c r="C1876" s="349" t="s">
        <v>4385</v>
      </c>
      <c r="D1876" s="1429"/>
      <c r="E1876" s="320"/>
      <c r="F1876" s="321"/>
      <c r="G1876" s="322"/>
      <c r="H1876" s="265"/>
    </row>
    <row r="1877" spans="2:8">
      <c r="B1877" s="1417"/>
      <c r="C1877" s="349" t="s">
        <v>440</v>
      </c>
      <c r="D1877" s="1429"/>
      <c r="E1877" s="320"/>
      <c r="F1877" s="321"/>
      <c r="G1877" s="322"/>
      <c r="H1877" s="265"/>
    </row>
    <row r="1878" spans="2:8">
      <c r="B1878" s="1417"/>
      <c r="C1878" s="349" t="s">
        <v>4579</v>
      </c>
      <c r="D1878" s="1429"/>
      <c r="E1878" s="320"/>
      <c r="F1878" s="321"/>
      <c r="G1878" s="322"/>
      <c r="H1878" s="265"/>
    </row>
    <row r="1879" spans="2:8" ht="45">
      <c r="B1879" s="1417"/>
      <c r="C1879" s="349" t="s">
        <v>4557</v>
      </c>
      <c r="D1879" s="1429"/>
      <c r="E1879" s="320"/>
      <c r="F1879" s="321"/>
      <c r="G1879" s="322"/>
      <c r="H1879" s="265"/>
    </row>
    <row r="1880" spans="2:8">
      <c r="B1880" s="1417"/>
      <c r="C1880" s="342" t="s">
        <v>17</v>
      </c>
      <c r="D1880" s="1429"/>
      <c r="E1880" s="366"/>
      <c r="F1880" s="367"/>
      <c r="G1880" s="345"/>
      <c r="H1880" s="287"/>
    </row>
    <row r="1881" spans="2:8">
      <c r="B1881" s="1433"/>
      <c r="C1881" s="352" t="s">
        <v>3757</v>
      </c>
      <c r="D1881" s="1420"/>
      <c r="E1881" s="402" t="s">
        <v>1</v>
      </c>
      <c r="F1881" s="403">
        <v>1</v>
      </c>
      <c r="G1881" s="208"/>
      <c r="H1881" s="347">
        <f t="shared" ref="H1881" si="204">F1881*G1881</f>
        <v>0</v>
      </c>
    </row>
    <row r="1882" spans="2:8" ht="22.5">
      <c r="B1882" s="1416" t="s">
        <v>2505</v>
      </c>
      <c r="C1882" s="346" t="s">
        <v>4922</v>
      </c>
      <c r="D1882" s="1428"/>
      <c r="E1882" s="364"/>
      <c r="F1882" s="365"/>
      <c r="G1882" s="340"/>
      <c r="H1882" s="282"/>
    </row>
    <row r="1883" spans="2:8" ht="33.75">
      <c r="B1883" s="1417"/>
      <c r="C1883" s="349" t="s">
        <v>436</v>
      </c>
      <c r="D1883" s="1429"/>
      <c r="E1883" s="320"/>
      <c r="F1883" s="321"/>
      <c r="G1883" s="322"/>
      <c r="H1883" s="265"/>
    </row>
    <row r="1884" spans="2:8" ht="33.75">
      <c r="B1884" s="1417"/>
      <c r="C1884" s="349" t="s">
        <v>4385</v>
      </c>
      <c r="D1884" s="1429"/>
      <c r="E1884" s="320"/>
      <c r="F1884" s="321"/>
      <c r="G1884" s="322"/>
      <c r="H1884" s="265"/>
    </row>
    <row r="1885" spans="2:8">
      <c r="B1885" s="1417"/>
      <c r="C1885" s="349" t="s">
        <v>440</v>
      </c>
      <c r="D1885" s="1429"/>
      <c r="E1885" s="320"/>
      <c r="F1885" s="321"/>
      <c r="G1885" s="322"/>
      <c r="H1885" s="265"/>
    </row>
    <row r="1886" spans="2:8">
      <c r="B1886" s="1417"/>
      <c r="C1886" s="323" t="s">
        <v>4580</v>
      </c>
      <c r="D1886" s="1429"/>
      <c r="E1886" s="320"/>
      <c r="F1886" s="321"/>
      <c r="G1886" s="322"/>
      <c r="H1886" s="265"/>
    </row>
    <row r="1887" spans="2:8" ht="45">
      <c r="B1887" s="1417"/>
      <c r="C1887" s="323" t="s">
        <v>4557</v>
      </c>
      <c r="D1887" s="1429"/>
      <c r="E1887" s="320"/>
      <c r="F1887" s="321"/>
      <c r="G1887" s="322"/>
      <c r="H1887" s="265"/>
    </row>
    <row r="1888" spans="2:8">
      <c r="B1888" s="1417"/>
      <c r="C1888" s="324" t="s">
        <v>17</v>
      </c>
      <c r="D1888" s="1429"/>
      <c r="E1888" s="366"/>
      <c r="F1888" s="367"/>
      <c r="G1888" s="345"/>
      <c r="H1888" s="287"/>
    </row>
    <row r="1889" spans="2:8">
      <c r="B1889" s="1433"/>
      <c r="C1889" s="325" t="s">
        <v>3758</v>
      </c>
      <c r="D1889" s="1420"/>
      <c r="E1889" s="402" t="s">
        <v>1</v>
      </c>
      <c r="F1889" s="403">
        <v>1</v>
      </c>
      <c r="G1889" s="208"/>
      <c r="H1889" s="347">
        <f t="shared" ref="H1889" si="205">F1889*G1889</f>
        <v>0</v>
      </c>
    </row>
    <row r="1890" spans="2:8" ht="22.5">
      <c r="B1890" s="1416" t="s">
        <v>2506</v>
      </c>
      <c r="C1890" s="346" t="s">
        <v>4922</v>
      </c>
      <c r="D1890" s="1428"/>
      <c r="E1890" s="364"/>
      <c r="F1890" s="365"/>
      <c r="G1890" s="340"/>
      <c r="H1890" s="282"/>
    </row>
    <row r="1891" spans="2:8" ht="45">
      <c r="B1891" s="1417"/>
      <c r="C1891" s="349" t="s">
        <v>443</v>
      </c>
      <c r="D1891" s="1429"/>
      <c r="E1891" s="320"/>
      <c r="F1891" s="321"/>
      <c r="G1891" s="322"/>
      <c r="H1891" s="265"/>
    </row>
    <row r="1892" spans="2:8" ht="33.75">
      <c r="B1892" s="1417"/>
      <c r="C1892" s="349" t="s">
        <v>4385</v>
      </c>
      <c r="D1892" s="1429"/>
      <c r="E1892" s="320"/>
      <c r="F1892" s="321"/>
      <c r="G1892" s="322"/>
      <c r="H1892" s="265"/>
    </row>
    <row r="1893" spans="2:8">
      <c r="B1893" s="1417"/>
      <c r="C1893" s="349" t="s">
        <v>440</v>
      </c>
      <c r="D1893" s="1429"/>
      <c r="E1893" s="320"/>
      <c r="F1893" s="321"/>
      <c r="G1893" s="322"/>
      <c r="H1893" s="265"/>
    </row>
    <row r="1894" spans="2:8">
      <c r="B1894" s="1417"/>
      <c r="C1894" s="349" t="s">
        <v>4581</v>
      </c>
      <c r="D1894" s="1429"/>
      <c r="E1894" s="320"/>
      <c r="F1894" s="321"/>
      <c r="G1894" s="322"/>
      <c r="H1894" s="265"/>
    </row>
    <row r="1895" spans="2:8" ht="45">
      <c r="B1895" s="1417"/>
      <c r="C1895" s="349" t="s">
        <v>4557</v>
      </c>
      <c r="D1895" s="1429"/>
      <c r="E1895" s="320"/>
      <c r="F1895" s="321"/>
      <c r="G1895" s="322"/>
      <c r="H1895" s="265"/>
    </row>
    <row r="1896" spans="2:8">
      <c r="B1896" s="1417"/>
      <c r="C1896" s="324" t="s">
        <v>17</v>
      </c>
      <c r="D1896" s="1429"/>
      <c r="E1896" s="366"/>
      <c r="F1896" s="367"/>
      <c r="G1896" s="345"/>
      <c r="H1896" s="287"/>
    </row>
    <row r="1897" spans="2:8">
      <c r="B1897" s="1433"/>
      <c r="C1897" s="325" t="s">
        <v>3759</v>
      </c>
      <c r="D1897" s="1420"/>
      <c r="E1897" s="402" t="s">
        <v>1</v>
      </c>
      <c r="F1897" s="403">
        <v>4</v>
      </c>
      <c r="G1897" s="208"/>
      <c r="H1897" s="347">
        <f t="shared" ref="H1897" si="206">F1897*G1897</f>
        <v>0</v>
      </c>
    </row>
    <row r="1898" spans="2:8">
      <c r="B1898" s="1416" t="s">
        <v>2507</v>
      </c>
      <c r="C1898" s="319" t="s">
        <v>445</v>
      </c>
      <c r="D1898" s="1428"/>
      <c r="E1898" s="364"/>
      <c r="F1898" s="365"/>
      <c r="G1898" s="340"/>
      <c r="H1898" s="282"/>
    </row>
    <row r="1899" spans="2:8" ht="33.75">
      <c r="B1899" s="1417"/>
      <c r="C1899" s="355" t="s">
        <v>444</v>
      </c>
      <c r="D1899" s="1429"/>
      <c r="E1899" s="320"/>
      <c r="F1899" s="321"/>
      <c r="G1899" s="322"/>
      <c r="H1899" s="265"/>
    </row>
    <row r="1900" spans="2:8" ht="22.5">
      <c r="B1900" s="1417"/>
      <c r="C1900" s="323" t="s">
        <v>3760</v>
      </c>
      <c r="D1900" s="1429"/>
      <c r="E1900" s="320"/>
      <c r="F1900" s="321"/>
      <c r="G1900" s="322"/>
      <c r="H1900" s="265"/>
    </row>
    <row r="1901" spans="2:8" ht="22.5">
      <c r="B1901" s="1417"/>
      <c r="C1901" s="323" t="s">
        <v>447</v>
      </c>
      <c r="D1901" s="1429"/>
      <c r="E1901" s="320"/>
      <c r="F1901" s="321"/>
      <c r="G1901" s="322"/>
      <c r="H1901" s="265"/>
    </row>
    <row r="1902" spans="2:8">
      <c r="B1902" s="1417"/>
      <c r="C1902" s="323" t="s">
        <v>4582</v>
      </c>
      <c r="D1902" s="1429"/>
      <c r="E1902" s="320"/>
      <c r="F1902" s="321"/>
      <c r="G1902" s="322"/>
      <c r="H1902" s="265"/>
    </row>
    <row r="1903" spans="2:8" ht="45">
      <c r="B1903" s="1417"/>
      <c r="C1903" s="323" t="s">
        <v>4557</v>
      </c>
      <c r="D1903" s="1429"/>
      <c r="E1903" s="320"/>
      <c r="F1903" s="321"/>
      <c r="G1903" s="322"/>
      <c r="H1903" s="265"/>
    </row>
    <row r="1904" spans="2:8">
      <c r="B1904" s="1417"/>
      <c r="C1904" s="324" t="s">
        <v>17</v>
      </c>
      <c r="D1904" s="1429"/>
      <c r="E1904" s="366"/>
      <c r="F1904" s="367"/>
      <c r="G1904" s="345"/>
      <c r="H1904" s="287"/>
    </row>
    <row r="1905" spans="2:8">
      <c r="B1905" s="1433"/>
      <c r="C1905" s="325" t="s">
        <v>3761</v>
      </c>
      <c r="D1905" s="1420"/>
      <c r="E1905" s="402" t="s">
        <v>1</v>
      </c>
      <c r="F1905" s="403">
        <v>2</v>
      </c>
      <c r="G1905" s="208"/>
      <c r="H1905" s="347">
        <f t="shared" ref="H1905" si="207">F1905*G1905</f>
        <v>0</v>
      </c>
    </row>
    <row r="1906" spans="2:8">
      <c r="B1906" s="1416" t="s">
        <v>2508</v>
      </c>
      <c r="C1906" s="319" t="s">
        <v>445</v>
      </c>
      <c r="D1906" s="1428"/>
      <c r="E1906" s="364"/>
      <c r="F1906" s="365"/>
      <c r="G1906" s="340"/>
      <c r="H1906" s="282"/>
    </row>
    <row r="1907" spans="2:8" ht="33.75">
      <c r="B1907" s="1417"/>
      <c r="C1907" s="355" t="s">
        <v>444</v>
      </c>
      <c r="D1907" s="1429"/>
      <c r="E1907" s="320"/>
      <c r="F1907" s="321"/>
      <c r="G1907" s="322"/>
      <c r="H1907" s="265"/>
    </row>
    <row r="1908" spans="2:8" ht="22.5">
      <c r="B1908" s="1417"/>
      <c r="C1908" s="323" t="s">
        <v>3760</v>
      </c>
      <c r="D1908" s="1429"/>
      <c r="E1908" s="320"/>
      <c r="F1908" s="321"/>
      <c r="G1908" s="322"/>
      <c r="H1908" s="265"/>
    </row>
    <row r="1909" spans="2:8" ht="22.5">
      <c r="B1909" s="1417"/>
      <c r="C1909" s="323" t="s">
        <v>447</v>
      </c>
      <c r="D1909" s="1429"/>
      <c r="E1909" s="320"/>
      <c r="F1909" s="321"/>
      <c r="G1909" s="322"/>
      <c r="H1909" s="265"/>
    </row>
    <row r="1910" spans="2:8">
      <c r="B1910" s="1417"/>
      <c r="C1910" s="323" t="s">
        <v>4583</v>
      </c>
      <c r="D1910" s="1429"/>
      <c r="E1910" s="320"/>
      <c r="F1910" s="321"/>
      <c r="G1910" s="322"/>
      <c r="H1910" s="265"/>
    </row>
    <row r="1911" spans="2:8" ht="45">
      <c r="B1911" s="1417"/>
      <c r="C1911" s="323" t="s">
        <v>4557</v>
      </c>
      <c r="D1911" s="1429"/>
      <c r="E1911" s="320"/>
      <c r="F1911" s="321"/>
      <c r="G1911" s="322"/>
      <c r="H1911" s="265"/>
    </row>
    <row r="1912" spans="2:8">
      <c r="B1912" s="1417"/>
      <c r="C1912" s="324" t="s">
        <v>17</v>
      </c>
      <c r="D1912" s="1429"/>
      <c r="E1912" s="366"/>
      <c r="F1912" s="367"/>
      <c r="G1912" s="345"/>
      <c r="H1912" s="287"/>
    </row>
    <row r="1913" spans="2:8">
      <c r="B1913" s="1417"/>
      <c r="C1913" s="325" t="s">
        <v>3762</v>
      </c>
      <c r="D1913" s="1419"/>
      <c r="E1913" s="380" t="s">
        <v>1</v>
      </c>
      <c r="F1913" s="359">
        <v>1</v>
      </c>
      <c r="G1913" s="208"/>
      <c r="H1913" s="347">
        <f t="shared" ref="H1913:H1916" si="208">F1913*G1913</f>
        <v>0</v>
      </c>
    </row>
    <row r="1914" spans="2:8">
      <c r="B1914" s="1417"/>
      <c r="C1914" s="325" t="s">
        <v>3763</v>
      </c>
      <c r="D1914" s="1419"/>
      <c r="E1914" s="326" t="s">
        <v>1</v>
      </c>
      <c r="F1914" s="327">
        <v>2</v>
      </c>
      <c r="G1914" s="208"/>
      <c r="H1914" s="347">
        <f t="shared" si="208"/>
        <v>0</v>
      </c>
    </row>
    <row r="1915" spans="2:8">
      <c r="B1915" s="1417"/>
      <c r="C1915" s="325" t="s">
        <v>3764</v>
      </c>
      <c r="D1915" s="1419"/>
      <c r="E1915" s="326" t="s">
        <v>1</v>
      </c>
      <c r="F1915" s="327">
        <v>1</v>
      </c>
      <c r="G1915" s="208"/>
      <c r="H1915" s="347">
        <f t="shared" si="208"/>
        <v>0</v>
      </c>
    </row>
    <row r="1916" spans="2:8">
      <c r="B1916" s="1433"/>
      <c r="C1916" s="325" t="s">
        <v>3765</v>
      </c>
      <c r="D1916" s="1420"/>
      <c r="E1916" s="369" t="s">
        <v>1</v>
      </c>
      <c r="F1916" s="381">
        <v>3</v>
      </c>
      <c r="G1916" s="208"/>
      <c r="H1916" s="347">
        <f t="shared" si="208"/>
        <v>0</v>
      </c>
    </row>
    <row r="1917" spans="2:8">
      <c r="B1917" s="1416" t="s">
        <v>2509</v>
      </c>
      <c r="C1917" s="319" t="s">
        <v>445</v>
      </c>
      <c r="D1917" s="1428"/>
      <c r="E1917" s="364"/>
      <c r="F1917" s="365"/>
      <c r="G1917" s="340"/>
      <c r="H1917" s="282"/>
    </row>
    <row r="1918" spans="2:8" ht="33.75">
      <c r="B1918" s="1417"/>
      <c r="C1918" s="355" t="s">
        <v>444</v>
      </c>
      <c r="D1918" s="1429"/>
      <c r="E1918" s="320"/>
      <c r="F1918" s="321"/>
      <c r="G1918" s="322"/>
      <c r="H1918" s="265"/>
    </row>
    <row r="1919" spans="2:8" ht="22.5">
      <c r="B1919" s="1417"/>
      <c r="C1919" s="323" t="s">
        <v>3760</v>
      </c>
      <c r="D1919" s="1429"/>
      <c r="E1919" s="320"/>
      <c r="F1919" s="321"/>
      <c r="G1919" s="322"/>
      <c r="H1919" s="265"/>
    </row>
    <row r="1920" spans="2:8" ht="22.5">
      <c r="B1920" s="1417"/>
      <c r="C1920" s="323" t="s">
        <v>447</v>
      </c>
      <c r="D1920" s="1429"/>
      <c r="E1920" s="320"/>
      <c r="F1920" s="321"/>
      <c r="G1920" s="322"/>
      <c r="H1920" s="265"/>
    </row>
    <row r="1921" spans="2:8">
      <c r="B1921" s="1417"/>
      <c r="C1921" s="323" t="s">
        <v>4584</v>
      </c>
      <c r="D1921" s="1429"/>
      <c r="E1921" s="320"/>
      <c r="F1921" s="321"/>
      <c r="G1921" s="322"/>
      <c r="H1921" s="265"/>
    </row>
    <row r="1922" spans="2:8" ht="45">
      <c r="B1922" s="1417"/>
      <c r="C1922" s="323" t="s">
        <v>4557</v>
      </c>
      <c r="D1922" s="1429"/>
      <c r="E1922" s="320"/>
      <c r="F1922" s="321"/>
      <c r="G1922" s="322"/>
      <c r="H1922" s="265"/>
    </row>
    <row r="1923" spans="2:8">
      <c r="B1923" s="1417"/>
      <c r="C1923" s="324" t="s">
        <v>17</v>
      </c>
      <c r="D1923" s="1429"/>
      <c r="E1923" s="366"/>
      <c r="F1923" s="367"/>
      <c r="G1923" s="345"/>
      <c r="H1923" s="287"/>
    </row>
    <row r="1924" spans="2:8">
      <c r="B1924" s="1433"/>
      <c r="C1924" s="325" t="s">
        <v>3766</v>
      </c>
      <c r="D1924" s="1420"/>
      <c r="E1924" s="402" t="s">
        <v>1</v>
      </c>
      <c r="F1924" s="403">
        <v>1</v>
      </c>
      <c r="G1924" s="208"/>
      <c r="H1924" s="347">
        <f t="shared" ref="H1924" si="209">F1924*G1924</f>
        <v>0</v>
      </c>
    </row>
    <row r="1925" spans="2:8">
      <c r="B1925" s="1416" t="s">
        <v>2510</v>
      </c>
      <c r="C1925" s="319" t="s">
        <v>446</v>
      </c>
      <c r="D1925" s="1428"/>
      <c r="E1925" s="364"/>
      <c r="F1925" s="365"/>
      <c r="G1925" s="374"/>
      <c r="H1925" s="282"/>
    </row>
    <row r="1926" spans="2:8" ht="22.5">
      <c r="B1926" s="1417"/>
      <c r="C1926" s="323" t="s">
        <v>3767</v>
      </c>
      <c r="D1926" s="1429"/>
      <c r="E1926" s="320"/>
      <c r="F1926" s="321"/>
      <c r="G1926" s="322"/>
      <c r="H1926" s="265"/>
    </row>
    <row r="1927" spans="2:8">
      <c r="B1927" s="1417"/>
      <c r="C1927" s="323" t="s">
        <v>440</v>
      </c>
      <c r="D1927" s="1429"/>
      <c r="E1927" s="320"/>
      <c r="F1927" s="321"/>
      <c r="G1927" s="322"/>
      <c r="H1927" s="265"/>
    </row>
    <row r="1928" spans="2:8">
      <c r="B1928" s="1417"/>
      <c r="C1928" s="323" t="s">
        <v>4585</v>
      </c>
      <c r="D1928" s="1429"/>
      <c r="E1928" s="320"/>
      <c r="F1928" s="321"/>
      <c r="G1928" s="322"/>
      <c r="H1928" s="265"/>
    </row>
    <row r="1929" spans="2:8" ht="45">
      <c r="B1929" s="1417"/>
      <c r="C1929" s="323" t="s">
        <v>4557</v>
      </c>
      <c r="D1929" s="1429"/>
      <c r="E1929" s="320"/>
      <c r="F1929" s="321"/>
      <c r="G1929" s="322"/>
      <c r="H1929" s="265"/>
    </row>
    <row r="1930" spans="2:8">
      <c r="B1930" s="1417"/>
      <c r="C1930" s="324" t="s">
        <v>17</v>
      </c>
      <c r="D1930" s="1429"/>
      <c r="E1930" s="366"/>
      <c r="F1930" s="367"/>
      <c r="G1930" s="345"/>
      <c r="H1930" s="287"/>
    </row>
    <row r="1931" spans="2:8">
      <c r="B1931" s="1417"/>
      <c r="C1931" s="325" t="s">
        <v>3768</v>
      </c>
      <c r="D1931" s="1419"/>
      <c r="E1931" s="380" t="s">
        <v>1</v>
      </c>
      <c r="F1931" s="359">
        <v>1</v>
      </c>
      <c r="G1931" s="208"/>
      <c r="H1931" s="347">
        <f t="shared" ref="H1931:H1932" si="210">F1931*G1931</f>
        <v>0</v>
      </c>
    </row>
    <row r="1932" spans="2:8">
      <c r="B1932" s="1433"/>
      <c r="C1932" s="325" t="s">
        <v>3769</v>
      </c>
      <c r="D1932" s="1420"/>
      <c r="E1932" s="369" t="s">
        <v>1</v>
      </c>
      <c r="F1932" s="381">
        <v>2</v>
      </c>
      <c r="G1932" s="208"/>
      <c r="H1932" s="347">
        <f t="shared" si="210"/>
        <v>0</v>
      </c>
    </row>
    <row r="1933" spans="2:8">
      <c r="B1933" s="1463" t="s">
        <v>2511</v>
      </c>
      <c r="C1933" s="319" t="s">
        <v>446</v>
      </c>
      <c r="D1933" s="1428"/>
      <c r="E1933" s="364"/>
      <c r="F1933" s="365"/>
      <c r="G1933" s="374"/>
      <c r="H1933" s="282"/>
    </row>
    <row r="1934" spans="2:8" ht="22.5">
      <c r="B1934" s="1464"/>
      <c r="C1934" s="323" t="s">
        <v>3767</v>
      </c>
      <c r="D1934" s="1429"/>
      <c r="E1934" s="320"/>
      <c r="F1934" s="321"/>
      <c r="G1934" s="322"/>
      <c r="H1934" s="265"/>
    </row>
    <row r="1935" spans="2:8">
      <c r="B1935" s="1464"/>
      <c r="C1935" s="323" t="s">
        <v>440</v>
      </c>
      <c r="D1935" s="1429"/>
      <c r="E1935" s="320"/>
      <c r="F1935" s="321"/>
      <c r="G1935" s="322"/>
      <c r="H1935" s="265"/>
    </row>
    <row r="1936" spans="2:8">
      <c r="B1936" s="1464"/>
      <c r="C1936" s="323" t="s">
        <v>4586</v>
      </c>
      <c r="D1936" s="1429"/>
      <c r="E1936" s="320"/>
      <c r="F1936" s="321"/>
      <c r="G1936" s="322"/>
      <c r="H1936" s="265"/>
    </row>
    <row r="1937" spans="2:8" ht="45">
      <c r="B1937" s="1464"/>
      <c r="C1937" s="323" t="s">
        <v>4557</v>
      </c>
      <c r="D1937" s="1429"/>
      <c r="E1937" s="320"/>
      <c r="F1937" s="321"/>
      <c r="G1937" s="322"/>
      <c r="H1937" s="265"/>
    </row>
    <row r="1938" spans="2:8">
      <c r="B1938" s="1464"/>
      <c r="C1938" s="324" t="s">
        <v>17</v>
      </c>
      <c r="D1938" s="1429"/>
      <c r="E1938" s="366"/>
      <c r="F1938" s="367"/>
      <c r="G1938" s="345"/>
      <c r="H1938" s="287"/>
    </row>
    <row r="1939" spans="2:8">
      <c r="B1939" s="1465"/>
      <c r="C1939" s="325" t="s">
        <v>3770</v>
      </c>
      <c r="D1939" s="1420"/>
      <c r="E1939" s="402" t="s">
        <v>1</v>
      </c>
      <c r="F1939" s="403">
        <v>2</v>
      </c>
      <c r="G1939" s="208"/>
      <c r="H1939" s="347">
        <f t="shared" ref="H1939" si="211">F1939*G1939</f>
        <v>0</v>
      </c>
    </row>
    <row r="1940" spans="2:8" ht="22.5">
      <c r="B1940" s="1416" t="s">
        <v>2512</v>
      </c>
      <c r="C1940" s="319" t="s">
        <v>450</v>
      </c>
      <c r="D1940" s="1428"/>
      <c r="E1940" s="364"/>
      <c r="F1940" s="365"/>
      <c r="G1940" s="340"/>
      <c r="H1940" s="282"/>
    </row>
    <row r="1941" spans="2:8">
      <c r="B1941" s="1417"/>
      <c r="C1941" s="323" t="s">
        <v>874</v>
      </c>
      <c r="D1941" s="1429"/>
      <c r="E1941" s="320"/>
      <c r="F1941" s="321"/>
      <c r="G1941" s="322"/>
      <c r="H1941" s="265"/>
    </row>
    <row r="1942" spans="2:8" ht="33.75">
      <c r="B1942" s="1417"/>
      <c r="C1942" s="323" t="s">
        <v>448</v>
      </c>
      <c r="D1942" s="1429"/>
      <c r="E1942" s="320"/>
      <c r="F1942" s="321"/>
      <c r="G1942" s="322"/>
      <c r="H1942" s="265"/>
    </row>
    <row r="1943" spans="2:8" ht="22.5">
      <c r="B1943" s="1417"/>
      <c r="C1943" s="323" t="s">
        <v>3771</v>
      </c>
      <c r="D1943" s="1429"/>
      <c r="E1943" s="320"/>
      <c r="F1943" s="321"/>
      <c r="G1943" s="322"/>
      <c r="H1943" s="265"/>
    </row>
    <row r="1944" spans="2:8" ht="22.5">
      <c r="B1944" s="1417"/>
      <c r="C1944" s="323" t="s">
        <v>873</v>
      </c>
      <c r="D1944" s="1429"/>
      <c r="E1944" s="320"/>
      <c r="F1944" s="321"/>
      <c r="G1944" s="322"/>
      <c r="H1944" s="265"/>
    </row>
    <row r="1945" spans="2:8" ht="45">
      <c r="B1945" s="1417"/>
      <c r="C1945" s="323" t="s">
        <v>4557</v>
      </c>
      <c r="D1945" s="1429"/>
      <c r="E1945" s="320"/>
      <c r="F1945" s="321"/>
      <c r="G1945" s="322"/>
      <c r="H1945" s="265"/>
    </row>
    <row r="1946" spans="2:8">
      <c r="B1946" s="1417"/>
      <c r="C1946" s="323" t="s">
        <v>245</v>
      </c>
      <c r="D1946" s="1429"/>
      <c r="E1946" s="320"/>
      <c r="F1946" s="321"/>
      <c r="G1946" s="322"/>
      <c r="H1946" s="265"/>
    </row>
    <row r="1947" spans="2:8">
      <c r="B1947" s="1417"/>
      <c r="C1947" s="323" t="s">
        <v>4606</v>
      </c>
      <c r="D1947" s="1429"/>
      <c r="E1947" s="320"/>
      <c r="F1947" s="321"/>
      <c r="G1947" s="322"/>
      <c r="H1947" s="265"/>
    </row>
    <row r="1948" spans="2:8">
      <c r="B1948" s="1417"/>
      <c r="C1948" s="324" t="s">
        <v>208</v>
      </c>
      <c r="D1948" s="1429"/>
      <c r="E1948" s="366"/>
      <c r="F1948" s="367"/>
      <c r="G1948" s="345"/>
      <c r="H1948" s="287"/>
    </row>
    <row r="1949" spans="2:8">
      <c r="B1949" s="1433"/>
      <c r="C1949" s="325" t="s">
        <v>3772</v>
      </c>
      <c r="D1949" s="1420"/>
      <c r="E1949" s="402" t="s">
        <v>1</v>
      </c>
      <c r="F1949" s="403">
        <v>3</v>
      </c>
      <c r="G1949" s="208"/>
      <c r="H1949" s="347">
        <f t="shared" ref="H1949" si="212">F1949*G1949</f>
        <v>0</v>
      </c>
    </row>
    <row r="1950" spans="2:8" ht="22.5">
      <c r="B1950" s="1416" t="s">
        <v>2513</v>
      </c>
      <c r="C1950" s="319" t="s">
        <v>450</v>
      </c>
      <c r="D1950" s="1428"/>
      <c r="E1950" s="364"/>
      <c r="F1950" s="365"/>
      <c r="G1950" s="340"/>
      <c r="H1950" s="282"/>
    </row>
    <row r="1951" spans="2:8">
      <c r="B1951" s="1417"/>
      <c r="C1951" s="323" t="s">
        <v>872</v>
      </c>
      <c r="D1951" s="1429"/>
      <c r="E1951" s="320"/>
      <c r="F1951" s="321"/>
      <c r="G1951" s="322"/>
      <c r="H1951" s="265"/>
    </row>
    <row r="1952" spans="2:8" ht="33.75">
      <c r="B1952" s="1417"/>
      <c r="C1952" s="323" t="s">
        <v>244</v>
      </c>
      <c r="D1952" s="1429"/>
      <c r="E1952" s="320"/>
      <c r="F1952" s="321"/>
      <c r="G1952" s="322"/>
      <c r="H1952" s="265"/>
    </row>
    <row r="1953" spans="2:8" ht="22.5">
      <c r="B1953" s="1417"/>
      <c r="C1953" s="323" t="s">
        <v>3771</v>
      </c>
      <c r="D1953" s="1429"/>
      <c r="E1953" s="320"/>
      <c r="F1953" s="321"/>
      <c r="G1953" s="322"/>
      <c r="H1953" s="265"/>
    </row>
    <row r="1954" spans="2:8" ht="22.5">
      <c r="B1954" s="1417"/>
      <c r="C1954" s="323" t="s">
        <v>873</v>
      </c>
      <c r="D1954" s="1429"/>
      <c r="E1954" s="320"/>
      <c r="F1954" s="321"/>
      <c r="G1954" s="322"/>
      <c r="H1954" s="265"/>
    </row>
    <row r="1955" spans="2:8" ht="45">
      <c r="B1955" s="1417"/>
      <c r="C1955" s="323" t="s">
        <v>4557</v>
      </c>
      <c r="D1955" s="1429"/>
      <c r="E1955" s="320"/>
      <c r="F1955" s="321"/>
      <c r="G1955" s="322"/>
      <c r="H1955" s="265"/>
    </row>
    <row r="1956" spans="2:8">
      <c r="B1956" s="1417"/>
      <c r="C1956" s="323" t="s">
        <v>245</v>
      </c>
      <c r="D1956" s="1429"/>
      <c r="E1956" s="320"/>
      <c r="F1956" s="321"/>
      <c r="G1956" s="322"/>
      <c r="H1956" s="265"/>
    </row>
    <row r="1957" spans="2:8">
      <c r="B1957" s="1417"/>
      <c r="C1957" s="323" t="s">
        <v>4607</v>
      </c>
      <c r="D1957" s="1429"/>
      <c r="E1957" s="320"/>
      <c r="F1957" s="321"/>
      <c r="G1957" s="322"/>
      <c r="H1957" s="265"/>
    </row>
    <row r="1958" spans="2:8">
      <c r="B1958" s="1417"/>
      <c r="C1958" s="324" t="s">
        <v>208</v>
      </c>
      <c r="D1958" s="1429"/>
      <c r="E1958" s="366"/>
      <c r="F1958" s="367"/>
      <c r="G1958" s="345"/>
      <c r="H1958" s="287"/>
    </row>
    <row r="1959" spans="2:8">
      <c r="B1959" s="1417"/>
      <c r="C1959" s="325" t="s">
        <v>3773</v>
      </c>
      <c r="D1959" s="1419"/>
      <c r="E1959" s="380" t="s">
        <v>1</v>
      </c>
      <c r="F1959" s="359">
        <v>5</v>
      </c>
      <c r="G1959" s="208"/>
      <c r="H1959" s="347">
        <f t="shared" ref="H1959:H1961" si="213">F1959*G1959</f>
        <v>0</v>
      </c>
    </row>
    <row r="1960" spans="2:8">
      <c r="B1960" s="1417"/>
      <c r="C1960" s="325" t="s">
        <v>3774</v>
      </c>
      <c r="D1960" s="1419"/>
      <c r="E1960" s="326" t="s">
        <v>1</v>
      </c>
      <c r="F1960" s="327">
        <v>1</v>
      </c>
      <c r="G1960" s="208"/>
      <c r="H1960" s="347">
        <f t="shared" si="213"/>
        <v>0</v>
      </c>
    </row>
    <row r="1961" spans="2:8">
      <c r="B1961" s="1433"/>
      <c r="C1961" s="325" t="s">
        <v>3775</v>
      </c>
      <c r="D1961" s="1420"/>
      <c r="E1961" s="369" t="s">
        <v>1</v>
      </c>
      <c r="F1961" s="381">
        <v>1</v>
      </c>
      <c r="G1961" s="208"/>
      <c r="H1961" s="347">
        <f t="shared" si="213"/>
        <v>0</v>
      </c>
    </row>
    <row r="1962" spans="2:8" ht="22.5">
      <c r="B1962" s="1416" t="s">
        <v>2514</v>
      </c>
      <c r="C1962" s="319" t="s">
        <v>451</v>
      </c>
      <c r="D1962" s="1428"/>
      <c r="E1962" s="364"/>
      <c r="F1962" s="365"/>
      <c r="G1962" s="340"/>
      <c r="H1962" s="282"/>
    </row>
    <row r="1963" spans="2:8" ht="33.75">
      <c r="B1963" s="1417"/>
      <c r="C1963" s="323" t="s">
        <v>4663</v>
      </c>
      <c r="D1963" s="1429"/>
      <c r="E1963" s="320"/>
      <c r="F1963" s="321"/>
      <c r="G1963" s="322"/>
      <c r="H1963" s="265"/>
    </row>
    <row r="1964" spans="2:8" ht="22.5">
      <c r="B1964" s="1417"/>
      <c r="C1964" s="323" t="s">
        <v>449</v>
      </c>
      <c r="D1964" s="1429"/>
      <c r="E1964" s="320"/>
      <c r="F1964" s="321"/>
      <c r="G1964" s="322"/>
      <c r="H1964" s="265"/>
    </row>
    <row r="1965" spans="2:8" ht="45">
      <c r="B1965" s="1417"/>
      <c r="C1965" s="323" t="s">
        <v>4557</v>
      </c>
      <c r="D1965" s="1429"/>
      <c r="E1965" s="320"/>
      <c r="F1965" s="321"/>
      <c r="G1965" s="322"/>
      <c r="H1965" s="265"/>
    </row>
    <row r="1966" spans="2:8">
      <c r="B1966" s="1417"/>
      <c r="C1966" s="324" t="s">
        <v>4608</v>
      </c>
      <c r="D1966" s="1429"/>
      <c r="E1966" s="366"/>
      <c r="F1966" s="367"/>
      <c r="G1966" s="345"/>
      <c r="H1966" s="287"/>
    </row>
    <row r="1967" spans="2:8">
      <c r="B1967" s="1433"/>
      <c r="C1967" s="325" t="s">
        <v>360</v>
      </c>
      <c r="D1967" s="1420"/>
      <c r="E1967" s="402" t="s">
        <v>15</v>
      </c>
      <c r="F1967" s="403">
        <v>252.5</v>
      </c>
      <c r="G1967" s="208"/>
      <c r="H1967" s="347">
        <f t="shared" ref="H1967" si="214">F1967*G1967</f>
        <v>0</v>
      </c>
    </row>
    <row r="1968" spans="2:8" ht="22.5">
      <c r="B1968" s="1416" t="s">
        <v>2515</v>
      </c>
      <c r="C1968" s="319" t="s">
        <v>452</v>
      </c>
      <c r="D1968" s="1428"/>
      <c r="E1968" s="364"/>
      <c r="F1968" s="365"/>
      <c r="G1968" s="281"/>
      <c r="H1968" s="282"/>
    </row>
    <row r="1969" spans="2:8" ht="33.75">
      <c r="B1969" s="1417"/>
      <c r="C1969" s="323" t="s">
        <v>4664</v>
      </c>
      <c r="D1969" s="1429"/>
      <c r="E1969" s="320"/>
      <c r="F1969" s="321"/>
      <c r="G1969" s="264"/>
      <c r="H1969" s="265"/>
    </row>
    <row r="1970" spans="2:8" ht="45">
      <c r="B1970" s="1417"/>
      <c r="C1970" s="323" t="s">
        <v>4557</v>
      </c>
      <c r="D1970" s="1429"/>
      <c r="E1970" s="320"/>
      <c r="F1970" s="321"/>
      <c r="G1970" s="322"/>
      <c r="H1970" s="265"/>
    </row>
    <row r="1971" spans="2:8">
      <c r="B1971" s="1417"/>
      <c r="C1971" s="324" t="s">
        <v>4609</v>
      </c>
      <c r="D1971" s="1429"/>
      <c r="E1971" s="366"/>
      <c r="F1971" s="367"/>
      <c r="G1971" s="345"/>
      <c r="H1971" s="287"/>
    </row>
    <row r="1972" spans="2:8">
      <c r="B1972" s="1433"/>
      <c r="C1972" s="325" t="s">
        <v>59</v>
      </c>
      <c r="D1972" s="1420"/>
      <c r="E1972" s="402" t="s">
        <v>1</v>
      </c>
      <c r="F1972" s="403">
        <v>20</v>
      </c>
      <c r="G1972" s="208"/>
      <c r="H1972" s="347">
        <f t="shared" ref="H1972" si="215">F1972*G1972</f>
        <v>0</v>
      </c>
    </row>
    <row r="1973" spans="2:8" ht="22.5">
      <c r="B1973" s="1416" t="s">
        <v>2516</v>
      </c>
      <c r="C1973" s="319" t="s">
        <v>3776</v>
      </c>
      <c r="D1973" s="1428"/>
      <c r="E1973" s="364"/>
      <c r="F1973" s="365"/>
      <c r="G1973" s="340"/>
      <c r="H1973" s="282"/>
    </row>
    <row r="1974" spans="2:8" ht="22.5">
      <c r="B1974" s="1417"/>
      <c r="C1974" s="323" t="s">
        <v>4610</v>
      </c>
      <c r="D1974" s="1429"/>
      <c r="E1974" s="320"/>
      <c r="F1974" s="321"/>
      <c r="G1974" s="322"/>
      <c r="H1974" s="265"/>
    </row>
    <row r="1975" spans="2:8" ht="33.75">
      <c r="B1975" s="1417"/>
      <c r="C1975" s="323" t="s">
        <v>899</v>
      </c>
      <c r="D1975" s="1429"/>
      <c r="E1975" s="320"/>
      <c r="F1975" s="321"/>
      <c r="G1975" s="322"/>
      <c r="H1975" s="265"/>
    </row>
    <row r="1976" spans="2:8" ht="22.5">
      <c r="B1976" s="1417"/>
      <c r="C1976" s="323" t="s">
        <v>900</v>
      </c>
      <c r="D1976" s="1429"/>
      <c r="E1976" s="320"/>
      <c r="F1976" s="321"/>
      <c r="G1976" s="322"/>
      <c r="H1976" s="265"/>
    </row>
    <row r="1977" spans="2:8" ht="45">
      <c r="B1977" s="1417"/>
      <c r="C1977" s="355" t="s">
        <v>978</v>
      </c>
      <c r="D1977" s="1429"/>
      <c r="E1977" s="320"/>
      <c r="F1977" s="321"/>
      <c r="G1977" s="322"/>
      <c r="H1977" s="265"/>
    </row>
    <row r="1978" spans="2:8" ht="22.5">
      <c r="B1978" s="1417"/>
      <c r="C1978" s="323" t="s">
        <v>453</v>
      </c>
      <c r="D1978" s="1429"/>
      <c r="E1978" s="320"/>
      <c r="F1978" s="321"/>
      <c r="G1978" s="322"/>
      <c r="H1978" s="265"/>
    </row>
    <row r="1979" spans="2:8" ht="33.75">
      <c r="B1979" s="1417"/>
      <c r="C1979" s="323" t="s">
        <v>4611</v>
      </c>
      <c r="D1979" s="1429"/>
      <c r="E1979" s="320"/>
      <c r="F1979" s="321"/>
      <c r="G1979" s="322"/>
      <c r="H1979" s="265"/>
    </row>
    <row r="1980" spans="2:8" ht="33.75">
      <c r="B1980" s="1417"/>
      <c r="C1980" s="323" t="s">
        <v>4612</v>
      </c>
      <c r="D1980" s="1429"/>
      <c r="E1980" s="320"/>
      <c r="F1980" s="321"/>
      <c r="G1980" s="322"/>
      <c r="H1980" s="265"/>
    </row>
    <row r="1981" spans="2:8">
      <c r="B1981" s="1417"/>
      <c r="C1981" s="324" t="s">
        <v>366</v>
      </c>
      <c r="D1981" s="1429"/>
      <c r="E1981" s="366"/>
      <c r="F1981" s="367"/>
      <c r="G1981" s="345"/>
      <c r="H1981" s="287"/>
    </row>
    <row r="1982" spans="2:8">
      <c r="B1982" s="1417"/>
      <c r="C1982" s="325" t="s">
        <v>3777</v>
      </c>
      <c r="D1982" s="1419"/>
      <c r="E1982" s="380" t="s">
        <v>15</v>
      </c>
      <c r="F1982" s="359">
        <v>300</v>
      </c>
      <c r="G1982" s="208"/>
      <c r="H1982" s="347">
        <f t="shared" ref="H1982:H1983" si="216">F1982*G1982</f>
        <v>0</v>
      </c>
    </row>
    <row r="1983" spans="2:8">
      <c r="B1983" s="1433"/>
      <c r="C1983" s="325" t="s">
        <v>3778</v>
      </c>
      <c r="D1983" s="1420"/>
      <c r="E1983" s="369" t="s">
        <v>15</v>
      </c>
      <c r="F1983" s="381">
        <v>220</v>
      </c>
      <c r="G1983" s="208"/>
      <c r="H1983" s="347">
        <f t="shared" si="216"/>
        <v>0</v>
      </c>
    </row>
    <row r="1984" spans="2:8" ht="22.5">
      <c r="B1984" s="1416" t="s">
        <v>2517</v>
      </c>
      <c r="C1984" s="319" t="s">
        <v>454</v>
      </c>
      <c r="D1984" s="1428"/>
      <c r="E1984" s="364"/>
      <c r="F1984" s="365"/>
      <c r="G1984" s="281"/>
      <c r="H1984" s="282"/>
    </row>
    <row r="1985" spans="2:8" ht="22.5">
      <c r="B1985" s="1417"/>
      <c r="C1985" s="323" t="s">
        <v>901</v>
      </c>
      <c r="D1985" s="1429"/>
      <c r="E1985" s="320"/>
      <c r="F1985" s="321"/>
      <c r="G1985" s="264"/>
      <c r="H1985" s="265"/>
    </row>
    <row r="1986" spans="2:8" ht="45">
      <c r="B1986" s="1417"/>
      <c r="C1986" s="323" t="s">
        <v>4557</v>
      </c>
      <c r="D1986" s="1429"/>
      <c r="E1986" s="320"/>
      <c r="F1986" s="321"/>
      <c r="G1986" s="322"/>
      <c r="H1986" s="265"/>
    </row>
    <row r="1987" spans="2:8">
      <c r="B1987" s="1417"/>
      <c r="C1987" s="323" t="s">
        <v>4613</v>
      </c>
      <c r="D1987" s="1429"/>
      <c r="E1987" s="366"/>
      <c r="F1987" s="367"/>
      <c r="G1987" s="345"/>
      <c r="H1987" s="287"/>
    </row>
    <row r="1988" spans="2:8">
      <c r="B1988" s="1433"/>
      <c r="C1988" s="325" t="s">
        <v>59</v>
      </c>
      <c r="D1988" s="1420"/>
      <c r="E1988" s="402" t="s">
        <v>1</v>
      </c>
      <c r="F1988" s="403">
        <v>8</v>
      </c>
      <c r="G1988" s="208"/>
      <c r="H1988" s="347">
        <f t="shared" ref="H1988" si="217">F1988*G1988</f>
        <v>0</v>
      </c>
    </row>
    <row r="1989" spans="2:8" ht="22.5">
      <c r="B1989" s="1416" t="s">
        <v>2518</v>
      </c>
      <c r="C1989" s="319" t="s">
        <v>3779</v>
      </c>
      <c r="D1989" s="1428"/>
      <c r="E1989" s="364"/>
      <c r="F1989" s="365"/>
      <c r="G1989" s="340"/>
      <c r="H1989" s="282"/>
    </row>
    <row r="1990" spans="2:8" ht="45">
      <c r="B1990" s="1417"/>
      <c r="C1990" s="323" t="s">
        <v>697</v>
      </c>
      <c r="D1990" s="1429"/>
      <c r="E1990" s="320"/>
      <c r="F1990" s="321"/>
      <c r="G1990" s="322"/>
      <c r="H1990" s="265"/>
    </row>
    <row r="1991" spans="2:8" ht="33.75">
      <c r="B1991" s="1417"/>
      <c r="C1991" s="323" t="s">
        <v>698</v>
      </c>
      <c r="D1991" s="1429"/>
      <c r="E1991" s="320"/>
      <c r="F1991" s="321"/>
      <c r="G1991" s="322"/>
      <c r="H1991" s="265"/>
    </row>
    <row r="1992" spans="2:8" ht="45">
      <c r="B1992" s="1417"/>
      <c r="C1992" s="355" t="s">
        <v>702</v>
      </c>
      <c r="D1992" s="1429"/>
      <c r="E1992" s="320"/>
      <c r="F1992" s="321"/>
      <c r="G1992" s="322"/>
      <c r="H1992" s="265"/>
    </row>
    <row r="1993" spans="2:8">
      <c r="B1993" s="1417"/>
      <c r="C1993" s="323" t="s">
        <v>4614</v>
      </c>
      <c r="D1993" s="1429"/>
      <c r="E1993" s="320"/>
      <c r="F1993" s="321"/>
      <c r="G1993" s="322"/>
      <c r="H1993" s="265"/>
    </row>
    <row r="1994" spans="2:8">
      <c r="B1994" s="1417"/>
      <c r="C1994" s="323" t="s">
        <v>3781</v>
      </c>
      <c r="D1994" s="1429"/>
      <c r="E1994" s="320"/>
      <c r="F1994" s="321"/>
      <c r="G1994" s="322"/>
      <c r="H1994" s="265"/>
    </row>
    <row r="1995" spans="2:8" ht="45">
      <c r="B1995" s="1417"/>
      <c r="C1995" s="323" t="s">
        <v>4557</v>
      </c>
      <c r="D1995" s="1429"/>
      <c r="E1995" s="320"/>
      <c r="F1995" s="321"/>
      <c r="G1995" s="322"/>
      <c r="H1995" s="265"/>
    </row>
    <row r="1996" spans="2:8" ht="33.75">
      <c r="B1996" s="1417"/>
      <c r="C1996" s="323" t="s">
        <v>119</v>
      </c>
      <c r="D1996" s="1429"/>
      <c r="E1996" s="320"/>
      <c r="F1996" s="321"/>
      <c r="G1996" s="322"/>
      <c r="H1996" s="265"/>
    </row>
    <row r="1997" spans="2:8">
      <c r="B1997" s="1433"/>
      <c r="C1997" s="325" t="s">
        <v>120</v>
      </c>
      <c r="D1997" s="1420"/>
      <c r="E1997" s="326" t="s">
        <v>15</v>
      </c>
      <c r="F1997" s="327">
        <v>75</v>
      </c>
      <c r="G1997" s="208"/>
      <c r="H1997" s="347">
        <f t="shared" ref="H1997" si="218">F1997*G1997</f>
        <v>0</v>
      </c>
    </row>
    <row r="1998" spans="2:8" ht="33.75">
      <c r="B1998" s="1416" t="s">
        <v>2519</v>
      </c>
      <c r="C1998" s="319" t="s">
        <v>3780</v>
      </c>
      <c r="D1998" s="1428"/>
      <c r="E1998" s="364"/>
      <c r="F1998" s="365"/>
      <c r="G1998" s="340"/>
      <c r="H1998" s="282"/>
    </row>
    <row r="1999" spans="2:8" ht="45">
      <c r="B1999" s="1417"/>
      <c r="C1999" s="323" t="s">
        <v>697</v>
      </c>
      <c r="D1999" s="1429"/>
      <c r="E1999" s="320"/>
      <c r="F1999" s="321"/>
      <c r="G1999" s="322"/>
      <c r="H1999" s="265"/>
    </row>
    <row r="2000" spans="2:8" ht="45">
      <c r="B2000" s="1417"/>
      <c r="C2000" s="355" t="s">
        <v>702</v>
      </c>
      <c r="D2000" s="1429"/>
      <c r="E2000" s="320"/>
      <c r="F2000" s="321"/>
      <c r="G2000" s="322"/>
      <c r="H2000" s="265"/>
    </row>
    <row r="2001" spans="2:8">
      <c r="B2001" s="1417"/>
      <c r="C2001" s="323" t="s">
        <v>3781</v>
      </c>
      <c r="D2001" s="1429"/>
      <c r="E2001" s="320"/>
      <c r="F2001" s="321"/>
      <c r="G2001" s="322"/>
      <c r="H2001" s="265"/>
    </row>
    <row r="2002" spans="2:8" ht="45">
      <c r="B2002" s="1417"/>
      <c r="C2002" s="323" t="s">
        <v>4557</v>
      </c>
      <c r="D2002" s="1429"/>
      <c r="E2002" s="320"/>
      <c r="F2002" s="321"/>
      <c r="G2002" s="322"/>
      <c r="H2002" s="265"/>
    </row>
    <row r="2003" spans="2:8" ht="33.75">
      <c r="B2003" s="1417"/>
      <c r="C2003" s="323" t="s">
        <v>119</v>
      </c>
      <c r="D2003" s="1429"/>
      <c r="E2003" s="366"/>
      <c r="F2003" s="367"/>
      <c r="G2003" s="322"/>
      <c r="H2003" s="265"/>
    </row>
    <row r="2004" spans="2:8">
      <c r="B2004" s="1433"/>
      <c r="C2004" s="325" t="s">
        <v>120</v>
      </c>
      <c r="D2004" s="1420"/>
      <c r="E2004" s="402" t="s">
        <v>15</v>
      </c>
      <c r="F2004" s="403">
        <v>12</v>
      </c>
      <c r="G2004" s="208"/>
      <c r="H2004" s="347">
        <f t="shared" ref="H2004" si="219">F2004*G2004</f>
        <v>0</v>
      </c>
    </row>
    <row r="2005" spans="2:8" ht="33.75">
      <c r="B2005" s="1416" t="s">
        <v>2520</v>
      </c>
      <c r="C2005" s="319" t="s">
        <v>3782</v>
      </c>
      <c r="D2005" s="1428"/>
      <c r="E2005" s="364"/>
      <c r="F2005" s="365"/>
      <c r="G2005" s="374"/>
      <c r="H2005" s="282"/>
    </row>
    <row r="2006" spans="2:8" ht="45">
      <c r="B2006" s="1417"/>
      <c r="C2006" s="323" t="s">
        <v>699</v>
      </c>
      <c r="D2006" s="1429"/>
      <c r="E2006" s="320"/>
      <c r="F2006" s="321"/>
      <c r="G2006" s="322"/>
      <c r="H2006" s="265"/>
    </row>
    <row r="2007" spans="2:8" ht="33.75">
      <c r="B2007" s="1417"/>
      <c r="C2007" s="323" t="s">
        <v>700</v>
      </c>
      <c r="D2007" s="1429"/>
      <c r="E2007" s="320"/>
      <c r="F2007" s="321"/>
      <c r="G2007" s="322"/>
      <c r="H2007" s="265"/>
    </row>
    <row r="2008" spans="2:8" ht="45">
      <c r="B2008" s="1417"/>
      <c r="C2008" s="355" t="s">
        <v>702</v>
      </c>
      <c r="D2008" s="1429"/>
      <c r="E2008" s="320"/>
      <c r="F2008" s="321"/>
      <c r="G2008" s="322"/>
      <c r="H2008" s="265"/>
    </row>
    <row r="2009" spans="2:8" ht="33.75">
      <c r="B2009" s="1417"/>
      <c r="C2009" s="323" t="s">
        <v>119</v>
      </c>
      <c r="D2009" s="1429"/>
      <c r="E2009" s="320"/>
      <c r="F2009" s="321"/>
      <c r="G2009" s="322"/>
      <c r="H2009" s="265"/>
    </row>
    <row r="2010" spans="2:8" ht="33.75">
      <c r="B2010" s="1417"/>
      <c r="C2010" s="323" t="s">
        <v>4605</v>
      </c>
      <c r="D2010" s="1429"/>
      <c r="E2010" s="320"/>
      <c r="F2010" s="321"/>
      <c r="G2010" s="322"/>
      <c r="H2010" s="265"/>
    </row>
    <row r="2011" spans="2:8" ht="45">
      <c r="B2011" s="1417"/>
      <c r="C2011" s="323" t="s">
        <v>4557</v>
      </c>
      <c r="D2011" s="1429"/>
      <c r="E2011" s="320"/>
      <c r="F2011" s="321"/>
      <c r="G2011" s="322"/>
      <c r="H2011" s="265"/>
    </row>
    <row r="2012" spans="2:8" ht="22.5">
      <c r="B2012" s="1417"/>
      <c r="C2012" s="324" t="s">
        <v>123</v>
      </c>
      <c r="D2012" s="1429"/>
      <c r="E2012" s="366"/>
      <c r="F2012" s="367"/>
      <c r="G2012" s="345"/>
      <c r="H2012" s="287"/>
    </row>
    <row r="2013" spans="2:8">
      <c r="B2013" s="1433"/>
      <c r="C2013" s="325" t="s">
        <v>120</v>
      </c>
      <c r="D2013" s="1420"/>
      <c r="E2013" s="402" t="s">
        <v>15</v>
      </c>
      <c r="F2013" s="403">
        <v>110</v>
      </c>
      <c r="G2013" s="208"/>
      <c r="H2013" s="347">
        <f t="shared" ref="H2013" si="220">F2013*G2013</f>
        <v>0</v>
      </c>
    </row>
    <row r="2014" spans="2:8" ht="22.5">
      <c r="B2014" s="1416" t="s">
        <v>2521</v>
      </c>
      <c r="C2014" s="319" t="s">
        <v>3783</v>
      </c>
      <c r="D2014" s="1428"/>
      <c r="E2014" s="364"/>
      <c r="F2014" s="365"/>
      <c r="G2014" s="340"/>
      <c r="H2014" s="282"/>
    </row>
    <row r="2015" spans="2:8" ht="22.5">
      <c r="B2015" s="1417"/>
      <c r="C2015" s="323" t="s">
        <v>404</v>
      </c>
      <c r="D2015" s="1429"/>
      <c r="E2015" s="320"/>
      <c r="F2015" s="321"/>
      <c r="G2015" s="322"/>
      <c r="H2015" s="265"/>
    </row>
    <row r="2016" spans="2:8" ht="33.75">
      <c r="B2016" s="1417"/>
      <c r="C2016" s="323" t="s">
        <v>119</v>
      </c>
      <c r="D2016" s="1429"/>
      <c r="E2016" s="320"/>
      <c r="F2016" s="321"/>
      <c r="G2016" s="322"/>
      <c r="H2016" s="265"/>
    </row>
    <row r="2017" spans="2:8" ht="45">
      <c r="B2017" s="1417"/>
      <c r="C2017" s="355" t="s">
        <v>702</v>
      </c>
      <c r="D2017" s="1429"/>
      <c r="E2017" s="320"/>
      <c r="F2017" s="321"/>
      <c r="G2017" s="322"/>
      <c r="H2017" s="265"/>
    </row>
    <row r="2018" spans="2:8">
      <c r="B2018" s="1417"/>
      <c r="C2018" s="323" t="s">
        <v>4604</v>
      </c>
      <c r="D2018" s="1429"/>
      <c r="E2018" s="320"/>
      <c r="F2018" s="321"/>
      <c r="G2018" s="322"/>
      <c r="H2018" s="265"/>
    </row>
    <row r="2019" spans="2:8" ht="45">
      <c r="B2019" s="1417"/>
      <c r="C2019" s="323" t="s">
        <v>4557</v>
      </c>
      <c r="D2019" s="1429"/>
      <c r="E2019" s="320"/>
      <c r="F2019" s="321"/>
      <c r="G2019" s="322"/>
      <c r="H2019" s="265"/>
    </row>
    <row r="2020" spans="2:8" ht="22.5">
      <c r="B2020" s="1417"/>
      <c r="C2020" s="324" t="s">
        <v>123</v>
      </c>
      <c r="D2020" s="1429"/>
      <c r="E2020" s="366"/>
      <c r="F2020" s="367"/>
      <c r="G2020" s="345"/>
      <c r="H2020" s="287"/>
    </row>
    <row r="2021" spans="2:8">
      <c r="B2021" s="1433"/>
      <c r="C2021" s="325" t="s">
        <v>120</v>
      </c>
      <c r="D2021" s="1420"/>
      <c r="E2021" s="402" t="s">
        <v>15</v>
      </c>
      <c r="F2021" s="403">
        <v>40</v>
      </c>
      <c r="G2021" s="208"/>
      <c r="H2021" s="347">
        <f t="shared" ref="H2021" si="221">F2021*G2021</f>
        <v>0</v>
      </c>
    </row>
    <row r="2022" spans="2:8" ht="22.5">
      <c r="B2022" s="1416" t="s">
        <v>2522</v>
      </c>
      <c r="C2022" s="319" t="s">
        <v>3784</v>
      </c>
      <c r="D2022" s="1428"/>
      <c r="E2022" s="364"/>
      <c r="F2022" s="365"/>
      <c r="G2022" s="281"/>
      <c r="H2022" s="282"/>
    </row>
    <row r="2023" spans="2:8" ht="33.75">
      <c r="B2023" s="1417"/>
      <c r="C2023" s="323" t="s">
        <v>701</v>
      </c>
      <c r="D2023" s="1429"/>
      <c r="E2023" s="320"/>
      <c r="F2023" s="321"/>
      <c r="G2023" s="264"/>
      <c r="H2023" s="265"/>
    </row>
    <row r="2024" spans="2:8" ht="33.75">
      <c r="B2024" s="1417"/>
      <c r="C2024" s="323" t="s">
        <v>711</v>
      </c>
      <c r="D2024" s="1429"/>
      <c r="E2024" s="320"/>
      <c r="F2024" s="321"/>
      <c r="G2024" s="264"/>
      <c r="H2024" s="265"/>
    </row>
    <row r="2025" spans="2:8" ht="22.5">
      <c r="B2025" s="1417"/>
      <c r="C2025" s="323" t="s">
        <v>2130</v>
      </c>
      <c r="D2025" s="1429"/>
      <c r="E2025" s="320"/>
      <c r="F2025" s="321"/>
      <c r="G2025" s="264"/>
      <c r="H2025" s="265"/>
    </row>
    <row r="2026" spans="2:8" ht="33.75">
      <c r="B2026" s="1417"/>
      <c r="C2026" s="323" t="s">
        <v>119</v>
      </c>
      <c r="D2026" s="1429"/>
      <c r="E2026" s="320"/>
      <c r="F2026" s="321"/>
      <c r="G2026" s="264"/>
      <c r="H2026" s="265"/>
    </row>
    <row r="2027" spans="2:8" ht="45">
      <c r="B2027" s="1417"/>
      <c r="C2027" s="355" t="s">
        <v>702</v>
      </c>
      <c r="D2027" s="1429"/>
      <c r="E2027" s="320"/>
      <c r="F2027" s="321"/>
      <c r="G2027" s="264"/>
      <c r="H2027" s="265"/>
    </row>
    <row r="2028" spans="2:8" ht="33.75">
      <c r="B2028" s="1417"/>
      <c r="C2028" s="323" t="s">
        <v>4596</v>
      </c>
      <c r="D2028" s="1429"/>
      <c r="E2028" s="320"/>
      <c r="F2028" s="321"/>
      <c r="G2028" s="322"/>
      <c r="H2028" s="265"/>
    </row>
    <row r="2029" spans="2:8" ht="45">
      <c r="B2029" s="1417"/>
      <c r="C2029" s="323" t="s">
        <v>4557</v>
      </c>
      <c r="D2029" s="1429"/>
      <c r="E2029" s="320"/>
      <c r="F2029" s="321"/>
      <c r="G2029" s="322"/>
      <c r="H2029" s="265"/>
    </row>
    <row r="2030" spans="2:8" ht="18.75" customHeight="1">
      <c r="B2030" s="1417"/>
      <c r="C2030" s="324" t="s">
        <v>123</v>
      </c>
      <c r="D2030" s="1429"/>
      <c r="E2030" s="366"/>
      <c r="F2030" s="367"/>
      <c r="G2030" s="345"/>
      <c r="H2030" s="287"/>
    </row>
    <row r="2031" spans="2:8">
      <c r="B2031" s="1433"/>
      <c r="C2031" s="325" t="s">
        <v>120</v>
      </c>
      <c r="D2031" s="1420"/>
      <c r="E2031" s="402" t="s">
        <v>15</v>
      </c>
      <c r="F2031" s="403">
        <v>80</v>
      </c>
      <c r="G2031" s="208"/>
      <c r="H2031" s="347">
        <f t="shared" ref="H2031" si="222">F2031*G2031</f>
        <v>0</v>
      </c>
    </row>
    <row r="2032" spans="2:8" ht="33.75">
      <c r="B2032" s="1416" t="s">
        <v>2523</v>
      </c>
      <c r="C2032" s="319" t="s">
        <v>3785</v>
      </c>
      <c r="D2032" s="1428"/>
      <c r="E2032" s="364"/>
      <c r="F2032" s="365"/>
      <c r="G2032" s="281"/>
      <c r="H2032" s="282"/>
    </row>
    <row r="2033" spans="2:8" ht="22.5">
      <c r="B2033" s="1417"/>
      <c r="C2033" s="323" t="s">
        <v>772</v>
      </c>
      <c r="D2033" s="1429"/>
      <c r="E2033" s="320"/>
      <c r="F2033" s="321"/>
      <c r="G2033" s="264"/>
      <c r="H2033" s="265"/>
    </row>
    <row r="2034" spans="2:8" ht="45">
      <c r="B2034" s="1417"/>
      <c r="C2034" s="355" t="s">
        <v>707</v>
      </c>
      <c r="D2034" s="1429"/>
      <c r="E2034" s="320"/>
      <c r="F2034" s="321"/>
      <c r="G2034" s="264"/>
      <c r="H2034" s="265"/>
    </row>
    <row r="2035" spans="2:8" ht="33.75">
      <c r="B2035" s="1417"/>
      <c r="C2035" s="323" t="s">
        <v>774</v>
      </c>
      <c r="D2035" s="1429"/>
      <c r="E2035" s="320"/>
      <c r="F2035" s="321"/>
      <c r="G2035" s="264"/>
      <c r="H2035" s="265"/>
    </row>
    <row r="2036" spans="2:8" ht="33.75">
      <c r="B2036" s="1417"/>
      <c r="C2036" s="323" t="s">
        <v>704</v>
      </c>
      <c r="D2036" s="1429"/>
      <c r="E2036" s="320"/>
      <c r="F2036" s="321"/>
      <c r="G2036" s="264"/>
      <c r="H2036" s="265"/>
    </row>
    <row r="2037" spans="2:8" ht="45">
      <c r="B2037" s="1417"/>
      <c r="C2037" s="355" t="s">
        <v>702</v>
      </c>
      <c r="D2037" s="1429"/>
      <c r="E2037" s="320"/>
      <c r="F2037" s="321"/>
      <c r="G2037" s="264"/>
      <c r="H2037" s="265"/>
    </row>
    <row r="2038" spans="2:8">
      <c r="B2038" s="1417"/>
      <c r="C2038" s="323" t="s">
        <v>3781</v>
      </c>
      <c r="D2038" s="1429"/>
      <c r="E2038" s="320"/>
      <c r="F2038" s="321"/>
      <c r="G2038" s="264"/>
      <c r="H2038" s="265"/>
    </row>
    <row r="2039" spans="2:8" ht="45">
      <c r="B2039" s="1417"/>
      <c r="C2039" s="323" t="s">
        <v>4557</v>
      </c>
      <c r="D2039" s="1429"/>
      <c r="E2039" s="320"/>
      <c r="F2039" s="321"/>
      <c r="G2039" s="264"/>
      <c r="H2039" s="265"/>
    </row>
    <row r="2040" spans="2:8" ht="22.5">
      <c r="B2040" s="1417"/>
      <c r="C2040" s="324" t="s">
        <v>123</v>
      </c>
      <c r="D2040" s="1429"/>
      <c r="E2040" s="366"/>
      <c r="F2040" s="367"/>
      <c r="G2040" s="286"/>
      <c r="H2040" s="287"/>
    </row>
    <row r="2041" spans="2:8">
      <c r="B2041" s="1417"/>
      <c r="C2041" s="325" t="s">
        <v>705</v>
      </c>
      <c r="D2041" s="1419"/>
      <c r="E2041" s="380" t="s">
        <v>15</v>
      </c>
      <c r="F2041" s="359">
        <v>65</v>
      </c>
      <c r="G2041" s="208"/>
      <c r="H2041" s="347">
        <f t="shared" ref="H2041:H2042" si="223">F2041*G2041</f>
        <v>0</v>
      </c>
    </row>
    <row r="2042" spans="2:8">
      <c r="B2042" s="1433"/>
      <c r="C2042" s="325" t="s">
        <v>706</v>
      </c>
      <c r="D2042" s="1420"/>
      <c r="E2042" s="369" t="s">
        <v>108</v>
      </c>
      <c r="F2042" s="464">
        <v>500</v>
      </c>
      <c r="G2042" s="208"/>
      <c r="H2042" s="347">
        <f t="shared" si="223"/>
        <v>0</v>
      </c>
    </row>
    <row r="2043" spans="2:8" ht="33.75">
      <c r="B2043" s="1416" t="s">
        <v>2524</v>
      </c>
      <c r="C2043" s="319" t="s">
        <v>3786</v>
      </c>
      <c r="D2043" s="1428"/>
      <c r="E2043" s="364"/>
      <c r="F2043" s="365"/>
      <c r="G2043" s="281"/>
      <c r="H2043" s="282"/>
    </row>
    <row r="2044" spans="2:8" ht="22.5">
      <c r="B2044" s="1417"/>
      <c r="C2044" s="323" t="s">
        <v>772</v>
      </c>
      <c r="D2044" s="1429"/>
      <c r="E2044" s="320"/>
      <c r="F2044" s="321"/>
      <c r="G2044" s="264"/>
      <c r="H2044" s="265"/>
    </row>
    <row r="2045" spans="2:8" ht="22.5">
      <c r="B2045" s="1417"/>
      <c r="C2045" s="323" t="s">
        <v>708</v>
      </c>
      <c r="D2045" s="1429"/>
      <c r="E2045" s="320"/>
      <c r="F2045" s="321"/>
      <c r="G2045" s="264"/>
      <c r="H2045" s="265"/>
    </row>
    <row r="2046" spans="2:8" ht="45">
      <c r="B2046" s="1417"/>
      <c r="C2046" s="355" t="s">
        <v>702</v>
      </c>
      <c r="D2046" s="1429"/>
      <c r="E2046" s="320"/>
      <c r="F2046" s="321"/>
      <c r="G2046" s="264"/>
      <c r="H2046" s="265"/>
    </row>
    <row r="2047" spans="2:8">
      <c r="B2047" s="1417"/>
      <c r="C2047" s="323" t="s">
        <v>3781</v>
      </c>
      <c r="D2047" s="1429"/>
      <c r="E2047" s="320"/>
      <c r="F2047" s="321"/>
      <c r="G2047" s="264"/>
      <c r="H2047" s="265"/>
    </row>
    <row r="2048" spans="2:8" ht="45">
      <c r="B2048" s="1417"/>
      <c r="C2048" s="323" t="s">
        <v>4557</v>
      </c>
      <c r="D2048" s="1429"/>
      <c r="E2048" s="320"/>
      <c r="F2048" s="321"/>
      <c r="G2048" s="264"/>
      <c r="H2048" s="265"/>
    </row>
    <row r="2049" spans="2:8" ht="22.5">
      <c r="B2049" s="1417"/>
      <c r="C2049" s="324" t="s">
        <v>123</v>
      </c>
      <c r="D2049" s="1429"/>
      <c r="E2049" s="366"/>
      <c r="F2049" s="367"/>
      <c r="G2049" s="286"/>
      <c r="H2049" s="287"/>
    </row>
    <row r="2050" spans="2:8">
      <c r="B2050" s="1433"/>
      <c r="C2050" s="325" t="s">
        <v>705</v>
      </c>
      <c r="D2050" s="1420"/>
      <c r="E2050" s="402" t="s">
        <v>15</v>
      </c>
      <c r="F2050" s="403">
        <v>65</v>
      </c>
      <c r="G2050" s="208"/>
      <c r="H2050" s="347">
        <f t="shared" ref="H2050" si="224">F2050*G2050</f>
        <v>0</v>
      </c>
    </row>
    <row r="2051" spans="2:8" ht="22.5">
      <c r="B2051" s="1416" t="s">
        <v>2525</v>
      </c>
      <c r="C2051" s="319" t="s">
        <v>3787</v>
      </c>
      <c r="D2051" s="1428"/>
      <c r="E2051" s="364"/>
      <c r="F2051" s="365"/>
      <c r="G2051" s="281"/>
      <c r="H2051" s="282"/>
    </row>
    <row r="2052" spans="2:8" ht="22.5">
      <c r="B2052" s="1417"/>
      <c r="C2052" s="323" t="s">
        <v>773</v>
      </c>
      <c r="D2052" s="1429"/>
      <c r="E2052" s="320"/>
      <c r="F2052" s="321"/>
      <c r="G2052" s="264"/>
      <c r="H2052" s="265"/>
    </row>
    <row r="2053" spans="2:8" ht="33.75">
      <c r="B2053" s="1417"/>
      <c r="C2053" s="323" t="s">
        <v>775</v>
      </c>
      <c r="D2053" s="1429"/>
      <c r="E2053" s="320"/>
      <c r="F2053" s="321"/>
      <c r="G2053" s="264"/>
      <c r="H2053" s="265"/>
    </row>
    <row r="2054" spans="2:8" ht="33.75">
      <c r="B2054" s="1417"/>
      <c r="C2054" s="323" t="s">
        <v>777</v>
      </c>
      <c r="D2054" s="1429"/>
      <c r="E2054" s="320"/>
      <c r="F2054" s="321"/>
      <c r="G2054" s="264"/>
      <c r="H2054" s="265"/>
    </row>
    <row r="2055" spans="2:8" ht="33.75">
      <c r="B2055" s="1417"/>
      <c r="C2055" s="323" t="s">
        <v>776</v>
      </c>
      <c r="D2055" s="1429"/>
      <c r="E2055" s="320"/>
      <c r="F2055" s="321"/>
      <c r="G2055" s="264"/>
      <c r="H2055" s="265"/>
    </row>
    <row r="2056" spans="2:8" ht="45">
      <c r="B2056" s="1417"/>
      <c r="C2056" s="355" t="s">
        <v>702</v>
      </c>
      <c r="D2056" s="1429"/>
      <c r="E2056" s="320"/>
      <c r="F2056" s="321"/>
      <c r="G2056" s="264"/>
      <c r="H2056" s="265"/>
    </row>
    <row r="2057" spans="2:8" ht="22.5">
      <c r="B2057" s="1417"/>
      <c r="C2057" s="323" t="s">
        <v>4603</v>
      </c>
      <c r="D2057" s="1429"/>
      <c r="E2057" s="320"/>
      <c r="F2057" s="321"/>
      <c r="G2057" s="264"/>
      <c r="H2057" s="265"/>
    </row>
    <row r="2058" spans="2:8" ht="45">
      <c r="B2058" s="1417"/>
      <c r="C2058" s="323" t="s">
        <v>4557</v>
      </c>
      <c r="D2058" s="1429"/>
      <c r="E2058" s="320"/>
      <c r="F2058" s="321"/>
      <c r="G2058" s="264"/>
      <c r="H2058" s="265"/>
    </row>
    <row r="2059" spans="2:8" ht="22.5">
      <c r="B2059" s="1417"/>
      <c r="C2059" s="323" t="s">
        <v>123</v>
      </c>
      <c r="D2059" s="1429"/>
      <c r="E2059" s="320"/>
      <c r="F2059" s="321"/>
      <c r="G2059" s="264"/>
      <c r="H2059" s="265"/>
    </row>
    <row r="2060" spans="2:8">
      <c r="B2060" s="1417"/>
      <c r="C2060" s="324" t="s">
        <v>780</v>
      </c>
      <c r="D2060" s="1429"/>
      <c r="E2060" s="366"/>
      <c r="F2060" s="367"/>
      <c r="G2060" s="286"/>
      <c r="H2060" s="287"/>
    </row>
    <row r="2061" spans="2:8">
      <c r="B2061" s="1417"/>
      <c r="C2061" s="325" t="s">
        <v>778</v>
      </c>
      <c r="D2061" s="1419"/>
      <c r="E2061" s="380" t="s">
        <v>15</v>
      </c>
      <c r="F2061" s="359">
        <v>170</v>
      </c>
      <c r="G2061" s="208"/>
      <c r="H2061" s="347">
        <f t="shared" ref="H2061:H2063" si="225">F2061*G2061</f>
        <v>0</v>
      </c>
    </row>
    <row r="2062" spans="2:8">
      <c r="B2062" s="1417"/>
      <c r="C2062" s="325" t="s">
        <v>779</v>
      </c>
      <c r="D2062" s="1419"/>
      <c r="E2062" s="326" t="s">
        <v>15</v>
      </c>
      <c r="F2062" s="327">
        <v>130</v>
      </c>
      <c r="G2062" s="208"/>
      <c r="H2062" s="347">
        <f t="shared" si="225"/>
        <v>0</v>
      </c>
    </row>
    <row r="2063" spans="2:8">
      <c r="B2063" s="1433"/>
      <c r="C2063" s="325" t="s">
        <v>781</v>
      </c>
      <c r="D2063" s="1420"/>
      <c r="E2063" s="369" t="s">
        <v>108</v>
      </c>
      <c r="F2063" s="381">
        <v>600</v>
      </c>
      <c r="G2063" s="208"/>
      <c r="H2063" s="347">
        <f t="shared" si="225"/>
        <v>0</v>
      </c>
    </row>
    <row r="2064" spans="2:8" ht="22.5">
      <c r="B2064" s="1416" t="s">
        <v>2526</v>
      </c>
      <c r="C2064" s="319" t="s">
        <v>3788</v>
      </c>
      <c r="D2064" s="1428"/>
      <c r="E2064" s="364"/>
      <c r="F2064" s="365"/>
      <c r="G2064" s="281"/>
      <c r="H2064" s="282"/>
    </row>
    <row r="2065" spans="2:8" ht="33.75">
      <c r="B2065" s="1417"/>
      <c r="C2065" s="323" t="s">
        <v>709</v>
      </c>
      <c r="D2065" s="1429"/>
      <c r="E2065" s="320"/>
      <c r="F2065" s="321"/>
      <c r="G2065" s="264"/>
      <c r="H2065" s="265"/>
    </row>
    <row r="2066" spans="2:8" ht="45">
      <c r="B2066" s="1417"/>
      <c r="C2066" s="323" t="s">
        <v>710</v>
      </c>
      <c r="D2066" s="1429"/>
      <c r="E2066" s="320"/>
      <c r="F2066" s="321"/>
      <c r="G2066" s="264"/>
      <c r="H2066" s="265"/>
    </row>
    <row r="2067" spans="2:8" ht="22.5">
      <c r="B2067" s="1417"/>
      <c r="C2067" s="323" t="s">
        <v>2130</v>
      </c>
      <c r="D2067" s="1429"/>
      <c r="E2067" s="320"/>
      <c r="F2067" s="321"/>
      <c r="G2067" s="264"/>
      <c r="H2067" s="265"/>
    </row>
    <row r="2068" spans="2:8" ht="33.75">
      <c r="B2068" s="1417"/>
      <c r="C2068" s="323" t="s">
        <v>119</v>
      </c>
      <c r="D2068" s="1429"/>
      <c r="E2068" s="320"/>
      <c r="F2068" s="321"/>
      <c r="G2068" s="264"/>
      <c r="H2068" s="265"/>
    </row>
    <row r="2069" spans="2:8" ht="45">
      <c r="B2069" s="1417"/>
      <c r="C2069" s="355" t="s">
        <v>702</v>
      </c>
      <c r="D2069" s="1429"/>
      <c r="E2069" s="320"/>
      <c r="F2069" s="321"/>
      <c r="G2069" s="264"/>
      <c r="H2069" s="265"/>
    </row>
    <row r="2070" spans="2:8" ht="33.75">
      <c r="B2070" s="1417"/>
      <c r="C2070" s="323" t="s">
        <v>4596</v>
      </c>
      <c r="D2070" s="1429"/>
      <c r="E2070" s="320"/>
      <c r="F2070" s="321"/>
      <c r="G2070" s="322"/>
      <c r="H2070" s="265"/>
    </row>
    <row r="2071" spans="2:8" ht="45">
      <c r="B2071" s="1417"/>
      <c r="C2071" s="323" t="s">
        <v>4557</v>
      </c>
      <c r="D2071" s="1429"/>
      <c r="E2071" s="320"/>
      <c r="F2071" s="321"/>
      <c r="G2071" s="322"/>
      <c r="H2071" s="265"/>
    </row>
    <row r="2072" spans="2:8" ht="22.5">
      <c r="B2072" s="1417"/>
      <c r="C2072" s="324" t="s">
        <v>123</v>
      </c>
      <c r="D2072" s="1429"/>
      <c r="E2072" s="366"/>
      <c r="F2072" s="367"/>
      <c r="G2072" s="345"/>
      <c r="H2072" s="287"/>
    </row>
    <row r="2073" spans="2:8">
      <c r="B2073" s="1433"/>
      <c r="C2073" s="325" t="s">
        <v>120</v>
      </c>
      <c r="D2073" s="1420"/>
      <c r="E2073" s="402" t="s">
        <v>15</v>
      </c>
      <c r="F2073" s="403">
        <v>40</v>
      </c>
      <c r="G2073" s="208"/>
      <c r="H2073" s="347">
        <f t="shared" ref="H2073" si="226">F2073*G2073</f>
        <v>0</v>
      </c>
    </row>
    <row r="2074" spans="2:8">
      <c r="B2074" s="1416" t="s">
        <v>2527</v>
      </c>
      <c r="C2074" s="319" t="s">
        <v>3789</v>
      </c>
      <c r="D2074" s="1428"/>
      <c r="E2074" s="364"/>
      <c r="F2074" s="365"/>
      <c r="G2074" s="281"/>
      <c r="H2074" s="282"/>
    </row>
    <row r="2075" spans="2:8" ht="22.5">
      <c r="B2075" s="1417"/>
      <c r="C2075" s="323" t="s">
        <v>715</v>
      </c>
      <c r="D2075" s="1429"/>
      <c r="E2075" s="320"/>
      <c r="F2075" s="321"/>
      <c r="G2075" s="264"/>
      <c r="H2075" s="265"/>
    </row>
    <row r="2076" spans="2:8" ht="33.75">
      <c r="B2076" s="1417"/>
      <c r="C2076" s="323" t="s">
        <v>714</v>
      </c>
      <c r="D2076" s="1429"/>
      <c r="E2076" s="320"/>
      <c r="F2076" s="321"/>
      <c r="G2076" s="264"/>
      <c r="H2076" s="265"/>
    </row>
    <row r="2077" spans="2:8" ht="33.75">
      <c r="B2077" s="1417"/>
      <c r="C2077" s="323" t="s">
        <v>713</v>
      </c>
      <c r="D2077" s="1429"/>
      <c r="E2077" s="320"/>
      <c r="F2077" s="321"/>
      <c r="G2077" s="264"/>
      <c r="H2077" s="265"/>
    </row>
    <row r="2078" spans="2:8" ht="45">
      <c r="B2078" s="1417"/>
      <c r="C2078" s="323" t="s">
        <v>712</v>
      </c>
      <c r="D2078" s="1429"/>
      <c r="E2078" s="320"/>
      <c r="F2078" s="321"/>
      <c r="G2078" s="264"/>
      <c r="H2078" s="265"/>
    </row>
    <row r="2079" spans="2:8" ht="33.75">
      <c r="B2079" s="1417"/>
      <c r="C2079" s="323" t="s">
        <v>4602</v>
      </c>
      <c r="D2079" s="1429"/>
      <c r="E2079" s="320"/>
      <c r="F2079" s="321"/>
      <c r="G2079" s="264"/>
      <c r="H2079" s="265"/>
    </row>
    <row r="2080" spans="2:8" ht="45">
      <c r="B2080" s="1417"/>
      <c r="C2080" s="323" t="s">
        <v>4557</v>
      </c>
      <c r="D2080" s="1429"/>
      <c r="E2080" s="320"/>
      <c r="F2080" s="321"/>
      <c r="G2080" s="264"/>
      <c r="H2080" s="265"/>
    </row>
    <row r="2081" spans="2:8">
      <c r="B2081" s="1417"/>
      <c r="C2081" s="323" t="s">
        <v>4601</v>
      </c>
      <c r="D2081" s="1429"/>
      <c r="E2081" s="320"/>
      <c r="F2081" s="321"/>
      <c r="G2081" s="264"/>
      <c r="H2081" s="265"/>
    </row>
    <row r="2082" spans="2:8" ht="22.5">
      <c r="B2082" s="1417"/>
      <c r="C2082" s="324" t="s">
        <v>123</v>
      </c>
      <c r="D2082" s="1429"/>
      <c r="E2082" s="366"/>
      <c r="F2082" s="367"/>
      <c r="G2082" s="345"/>
      <c r="H2082" s="287"/>
    </row>
    <row r="2083" spans="2:8">
      <c r="B2083" s="1417"/>
      <c r="C2083" s="325" t="s">
        <v>719</v>
      </c>
      <c r="D2083" s="1419"/>
      <c r="E2083" s="380" t="s">
        <v>70</v>
      </c>
      <c r="F2083" s="359">
        <v>30</v>
      </c>
      <c r="G2083" s="208"/>
      <c r="H2083" s="347">
        <f t="shared" ref="H2083:H2084" si="227">F2083*G2083</f>
        <v>0</v>
      </c>
    </row>
    <row r="2084" spans="2:8">
      <c r="B2084" s="1433"/>
      <c r="C2084" s="325" t="s">
        <v>720</v>
      </c>
      <c r="D2084" s="1420"/>
      <c r="E2084" s="369" t="s">
        <v>15</v>
      </c>
      <c r="F2084" s="381">
        <v>40</v>
      </c>
      <c r="G2084" s="208"/>
      <c r="H2084" s="347">
        <f t="shared" si="227"/>
        <v>0</v>
      </c>
    </row>
    <row r="2085" spans="2:8">
      <c r="B2085" s="1416" t="s">
        <v>2528</v>
      </c>
      <c r="C2085" s="319" t="s">
        <v>3790</v>
      </c>
      <c r="D2085" s="1428"/>
      <c r="E2085" s="364"/>
      <c r="F2085" s="365"/>
      <c r="G2085" s="281"/>
      <c r="H2085" s="282"/>
    </row>
    <row r="2086" spans="2:8" ht="22.5">
      <c r="B2086" s="1417"/>
      <c r="C2086" s="323" t="s">
        <v>715</v>
      </c>
      <c r="D2086" s="1429"/>
      <c r="E2086" s="320"/>
      <c r="F2086" s="321"/>
      <c r="G2086" s="264"/>
      <c r="H2086" s="265"/>
    </row>
    <row r="2087" spans="2:8" ht="33.75">
      <c r="B2087" s="1417"/>
      <c r="C2087" s="323" t="s">
        <v>714</v>
      </c>
      <c r="D2087" s="1429"/>
      <c r="E2087" s="320"/>
      <c r="F2087" s="321"/>
      <c r="G2087" s="264"/>
      <c r="H2087" s="265"/>
    </row>
    <row r="2088" spans="2:8" ht="33.75">
      <c r="B2088" s="1417"/>
      <c r="C2088" s="323" t="s">
        <v>716</v>
      </c>
      <c r="D2088" s="1429"/>
      <c r="E2088" s="320"/>
      <c r="F2088" s="321"/>
      <c r="G2088" s="264"/>
      <c r="H2088" s="265"/>
    </row>
    <row r="2089" spans="2:8" ht="33.75">
      <c r="B2089" s="1417"/>
      <c r="C2089" s="323" t="s">
        <v>4600</v>
      </c>
      <c r="D2089" s="1429"/>
      <c r="E2089" s="320"/>
      <c r="F2089" s="321"/>
      <c r="G2089" s="264"/>
      <c r="H2089" s="265"/>
    </row>
    <row r="2090" spans="2:8" ht="45">
      <c r="B2090" s="1417"/>
      <c r="C2090" s="323" t="s">
        <v>4557</v>
      </c>
      <c r="D2090" s="1429"/>
      <c r="E2090" s="320"/>
      <c r="F2090" s="321"/>
      <c r="G2090" s="264"/>
      <c r="H2090" s="265"/>
    </row>
    <row r="2091" spans="2:8">
      <c r="B2091" s="1417"/>
      <c r="C2091" s="323" t="s">
        <v>4599</v>
      </c>
      <c r="D2091" s="1429"/>
      <c r="E2091" s="320"/>
      <c r="F2091" s="321"/>
      <c r="G2091" s="264"/>
      <c r="H2091" s="265"/>
    </row>
    <row r="2092" spans="2:8" ht="22.5">
      <c r="B2092" s="1417"/>
      <c r="C2092" s="324" t="s">
        <v>123</v>
      </c>
      <c r="D2092" s="1429"/>
      <c r="E2092" s="366"/>
      <c r="F2092" s="367"/>
      <c r="G2092" s="345"/>
      <c r="H2092" s="287"/>
    </row>
    <row r="2093" spans="2:8">
      <c r="B2093" s="1417"/>
      <c r="C2093" s="325" t="s">
        <v>719</v>
      </c>
      <c r="D2093" s="1419"/>
      <c r="E2093" s="380" t="s">
        <v>70</v>
      </c>
      <c r="F2093" s="359">
        <v>20</v>
      </c>
      <c r="G2093" s="208"/>
      <c r="H2093" s="347">
        <f t="shared" ref="H2093:H2094" si="228">F2093*G2093</f>
        <v>0</v>
      </c>
    </row>
    <row r="2094" spans="2:8">
      <c r="B2094" s="1433"/>
      <c r="C2094" s="325" t="s">
        <v>720</v>
      </c>
      <c r="D2094" s="1420"/>
      <c r="E2094" s="369" t="s">
        <v>15</v>
      </c>
      <c r="F2094" s="381">
        <v>30</v>
      </c>
      <c r="G2094" s="208"/>
      <c r="H2094" s="347">
        <f t="shared" si="228"/>
        <v>0</v>
      </c>
    </row>
    <row r="2095" spans="2:8">
      <c r="B2095" s="1416" t="s">
        <v>2529</v>
      </c>
      <c r="C2095" s="319" t="s">
        <v>3791</v>
      </c>
      <c r="D2095" s="1428"/>
      <c r="E2095" s="364"/>
      <c r="F2095" s="365"/>
      <c r="G2095" s="340"/>
      <c r="H2095" s="282"/>
    </row>
    <row r="2096" spans="2:8" ht="33.75">
      <c r="B2096" s="1417"/>
      <c r="C2096" s="323" t="s">
        <v>718</v>
      </c>
      <c r="D2096" s="1429"/>
      <c r="E2096" s="320"/>
      <c r="F2096" s="321"/>
      <c r="G2096" s="322"/>
      <c r="H2096" s="265"/>
    </row>
    <row r="2097" spans="2:8" ht="45">
      <c r="B2097" s="1417"/>
      <c r="C2097" s="323" t="s">
        <v>4557</v>
      </c>
      <c r="D2097" s="1429"/>
      <c r="E2097" s="320"/>
      <c r="F2097" s="321"/>
      <c r="G2097" s="322"/>
      <c r="H2097" s="265"/>
    </row>
    <row r="2098" spans="2:8">
      <c r="B2098" s="1417"/>
      <c r="C2098" s="323" t="s">
        <v>4598</v>
      </c>
      <c r="D2098" s="1429"/>
      <c r="E2098" s="320"/>
      <c r="F2098" s="321"/>
      <c r="G2098" s="322"/>
      <c r="H2098" s="265"/>
    </row>
    <row r="2099" spans="2:8">
      <c r="B2099" s="1417"/>
      <c r="C2099" s="323" t="s">
        <v>717</v>
      </c>
      <c r="D2099" s="1429"/>
      <c r="E2099" s="366"/>
      <c r="F2099" s="367"/>
      <c r="G2099" s="376"/>
      <c r="H2099" s="287"/>
    </row>
    <row r="2100" spans="2:8">
      <c r="B2100" s="1433"/>
      <c r="C2100" s="325" t="s">
        <v>2131</v>
      </c>
      <c r="D2100" s="1420"/>
      <c r="E2100" s="402" t="s">
        <v>70</v>
      </c>
      <c r="F2100" s="403">
        <v>65</v>
      </c>
      <c r="G2100" s="208"/>
      <c r="H2100" s="347">
        <f t="shared" ref="H2100" si="229">F2100*G2100</f>
        <v>0</v>
      </c>
    </row>
    <row r="2101" spans="2:8">
      <c r="B2101" s="1416" t="s">
        <v>2530</v>
      </c>
      <c r="C2101" s="319" t="s">
        <v>3792</v>
      </c>
      <c r="D2101" s="1428"/>
      <c r="E2101" s="364"/>
      <c r="F2101" s="365"/>
      <c r="G2101" s="340"/>
      <c r="H2101" s="282"/>
    </row>
    <row r="2102" spans="2:8" ht="33.75">
      <c r="B2102" s="1417"/>
      <c r="C2102" s="323" t="s">
        <v>718</v>
      </c>
      <c r="D2102" s="1429"/>
      <c r="E2102" s="320"/>
      <c r="F2102" s="321"/>
      <c r="G2102" s="322"/>
      <c r="H2102" s="265"/>
    </row>
    <row r="2103" spans="2:8" ht="45">
      <c r="B2103" s="1417"/>
      <c r="C2103" s="323" t="s">
        <v>4557</v>
      </c>
      <c r="D2103" s="1429"/>
      <c r="E2103" s="320"/>
      <c r="F2103" s="321"/>
      <c r="G2103" s="322"/>
      <c r="H2103" s="265"/>
    </row>
    <row r="2104" spans="2:8">
      <c r="B2104" s="1417"/>
      <c r="C2104" s="323" t="s">
        <v>4597</v>
      </c>
      <c r="D2104" s="1429"/>
      <c r="E2104" s="320"/>
      <c r="F2104" s="321"/>
      <c r="G2104" s="322"/>
      <c r="H2104" s="265"/>
    </row>
    <row r="2105" spans="2:8">
      <c r="B2105" s="1417"/>
      <c r="C2105" s="324" t="s">
        <v>717</v>
      </c>
      <c r="D2105" s="1429"/>
      <c r="E2105" s="366"/>
      <c r="F2105" s="367"/>
      <c r="G2105" s="376"/>
      <c r="H2105" s="287"/>
    </row>
    <row r="2106" spans="2:8">
      <c r="B2106" s="1433"/>
      <c r="C2106" s="325" t="s">
        <v>2132</v>
      </c>
      <c r="D2106" s="1420"/>
      <c r="E2106" s="402" t="s">
        <v>70</v>
      </c>
      <c r="F2106" s="403">
        <v>2.5</v>
      </c>
      <c r="G2106" s="208"/>
      <c r="H2106" s="347">
        <f t="shared" ref="H2106" si="230">F2106*G2106</f>
        <v>0</v>
      </c>
    </row>
    <row r="2107" spans="2:8">
      <c r="B2107" s="1416" t="s">
        <v>2531</v>
      </c>
      <c r="C2107" s="319" t="s">
        <v>3793</v>
      </c>
      <c r="D2107" s="1428"/>
      <c r="E2107" s="364"/>
      <c r="F2107" s="365"/>
      <c r="G2107" s="281"/>
      <c r="H2107" s="282"/>
    </row>
    <row r="2108" spans="2:8" ht="22.5">
      <c r="B2108" s="1417"/>
      <c r="C2108" s="323" t="s">
        <v>721</v>
      </c>
      <c r="D2108" s="1429"/>
      <c r="E2108" s="320"/>
      <c r="F2108" s="321"/>
      <c r="G2108" s="264"/>
      <c r="H2108" s="265"/>
    </row>
    <row r="2109" spans="2:8" ht="33.75">
      <c r="B2109" s="1417"/>
      <c r="C2109" s="323" t="s">
        <v>722</v>
      </c>
      <c r="D2109" s="1429"/>
      <c r="E2109" s="320"/>
      <c r="F2109" s="321"/>
      <c r="G2109" s="264"/>
      <c r="H2109" s="265"/>
    </row>
    <row r="2110" spans="2:8" ht="56.25">
      <c r="B2110" s="1417"/>
      <c r="C2110" s="323" t="s">
        <v>725</v>
      </c>
      <c r="D2110" s="1429"/>
      <c r="E2110" s="320"/>
      <c r="F2110" s="321"/>
      <c r="G2110" s="264"/>
      <c r="H2110" s="265"/>
    </row>
    <row r="2111" spans="2:8" ht="33.75">
      <c r="B2111" s="1417"/>
      <c r="C2111" s="323" t="s">
        <v>723</v>
      </c>
      <c r="D2111" s="1429"/>
      <c r="E2111" s="320"/>
      <c r="F2111" s="321"/>
      <c r="G2111" s="264"/>
      <c r="H2111" s="265"/>
    </row>
    <row r="2112" spans="2:8" ht="33.75">
      <c r="B2112" s="1417"/>
      <c r="C2112" s="323" t="s">
        <v>4596</v>
      </c>
      <c r="D2112" s="1429"/>
      <c r="E2112" s="320"/>
      <c r="F2112" s="321"/>
      <c r="G2112" s="264"/>
      <c r="H2112" s="265"/>
    </row>
    <row r="2113" spans="2:8" ht="45">
      <c r="B2113" s="1417"/>
      <c r="C2113" s="323" t="s">
        <v>4557</v>
      </c>
      <c r="D2113" s="1429"/>
      <c r="E2113" s="320"/>
      <c r="F2113" s="321"/>
      <c r="G2113" s="264"/>
      <c r="H2113" s="265"/>
    </row>
    <row r="2114" spans="2:8">
      <c r="B2114" s="1417"/>
      <c r="C2114" s="324" t="s">
        <v>4595</v>
      </c>
      <c r="D2114" s="1429"/>
      <c r="E2114" s="366"/>
      <c r="F2114" s="367"/>
      <c r="G2114" s="286"/>
      <c r="H2114" s="287"/>
    </row>
    <row r="2115" spans="2:8">
      <c r="B2115" s="1417"/>
      <c r="C2115" s="325" t="s">
        <v>719</v>
      </c>
      <c r="D2115" s="1419"/>
      <c r="E2115" s="380" t="s">
        <v>70</v>
      </c>
      <c r="F2115" s="359">
        <v>5</v>
      </c>
      <c r="G2115" s="208"/>
      <c r="H2115" s="347">
        <f t="shared" ref="H2115:H2116" si="231">F2115*G2115</f>
        <v>0</v>
      </c>
    </row>
    <row r="2116" spans="2:8">
      <c r="B2116" s="1433"/>
      <c r="C2116" s="325" t="s">
        <v>724</v>
      </c>
      <c r="D2116" s="1420"/>
      <c r="E2116" s="326" t="s">
        <v>15</v>
      </c>
      <c r="F2116" s="327">
        <v>14</v>
      </c>
      <c r="G2116" s="208"/>
      <c r="H2116" s="347">
        <f t="shared" si="231"/>
        <v>0</v>
      </c>
    </row>
    <row r="2117" spans="2:8" ht="22.5">
      <c r="B2117" s="1416" t="s">
        <v>2532</v>
      </c>
      <c r="C2117" s="346" t="s">
        <v>4915</v>
      </c>
      <c r="D2117" s="1428"/>
      <c r="E2117" s="364"/>
      <c r="F2117" s="365"/>
      <c r="G2117" s="340"/>
      <c r="H2117" s="282"/>
    </row>
    <row r="2118" spans="2:8" ht="22.5">
      <c r="B2118" s="1417"/>
      <c r="C2118" s="349" t="s">
        <v>734</v>
      </c>
      <c r="D2118" s="1429"/>
      <c r="E2118" s="320"/>
      <c r="F2118" s="321"/>
      <c r="G2118" s="322"/>
      <c r="H2118" s="265"/>
    </row>
    <row r="2119" spans="2:8">
      <c r="B2119" s="1417"/>
      <c r="C2119" s="349" t="s">
        <v>440</v>
      </c>
      <c r="D2119" s="1429"/>
      <c r="E2119" s="320"/>
      <c r="F2119" s="321"/>
      <c r="G2119" s="322"/>
      <c r="H2119" s="265"/>
    </row>
    <row r="2120" spans="2:8" ht="33.75">
      <c r="B2120" s="1417"/>
      <c r="C2120" s="349" t="s">
        <v>4386</v>
      </c>
      <c r="D2120" s="1429"/>
      <c r="E2120" s="320"/>
      <c r="F2120" s="321"/>
      <c r="G2120" s="322"/>
      <c r="H2120" s="265"/>
    </row>
    <row r="2121" spans="2:8">
      <c r="B2121" s="1417"/>
      <c r="C2121" s="349" t="s">
        <v>4594</v>
      </c>
      <c r="D2121" s="1429"/>
      <c r="E2121" s="320"/>
      <c r="F2121" s="321"/>
      <c r="G2121" s="264"/>
      <c r="H2121" s="265"/>
    </row>
    <row r="2122" spans="2:8" ht="45">
      <c r="B2122" s="1417"/>
      <c r="C2122" s="349" t="s">
        <v>4557</v>
      </c>
      <c r="D2122" s="1429"/>
      <c r="E2122" s="320"/>
      <c r="F2122" s="321"/>
      <c r="G2122" s="264"/>
      <c r="H2122" s="265"/>
    </row>
    <row r="2123" spans="2:8">
      <c r="B2123" s="1417"/>
      <c r="C2123" s="349" t="s">
        <v>4593</v>
      </c>
      <c r="D2123" s="1429"/>
      <c r="E2123" s="320"/>
      <c r="F2123" s="321"/>
      <c r="G2123" s="264"/>
      <c r="H2123" s="265"/>
    </row>
    <row r="2124" spans="2:8">
      <c r="B2124" s="1417"/>
      <c r="C2124" s="342" t="s">
        <v>17</v>
      </c>
      <c r="D2124" s="1429"/>
      <c r="E2124" s="366"/>
      <c r="F2124" s="367"/>
      <c r="G2124" s="286"/>
      <c r="H2124" s="287"/>
    </row>
    <row r="2125" spans="2:8">
      <c r="B2125" s="1433"/>
      <c r="C2125" s="352" t="s">
        <v>4923</v>
      </c>
      <c r="D2125" s="1420"/>
      <c r="E2125" s="402" t="s">
        <v>1</v>
      </c>
      <c r="F2125" s="403">
        <v>1</v>
      </c>
      <c r="G2125" s="208"/>
      <c r="H2125" s="347">
        <f t="shared" ref="H2125" si="232">F2125*G2125</f>
        <v>0</v>
      </c>
    </row>
    <row r="2126" spans="2:8" ht="22.5">
      <c r="B2126" s="1416" t="s">
        <v>2533</v>
      </c>
      <c r="C2126" s="346" t="s">
        <v>4903</v>
      </c>
      <c r="D2126" s="1428"/>
      <c r="E2126" s="364"/>
      <c r="F2126" s="365"/>
      <c r="G2126" s="340"/>
      <c r="H2126" s="282"/>
    </row>
    <row r="2127" spans="2:8" ht="33.75">
      <c r="B2127" s="1417"/>
      <c r="C2127" s="349" t="s">
        <v>436</v>
      </c>
      <c r="D2127" s="1429"/>
      <c r="E2127" s="320"/>
      <c r="F2127" s="321"/>
      <c r="G2127" s="322"/>
      <c r="H2127" s="265"/>
    </row>
    <row r="2128" spans="2:8">
      <c r="B2128" s="1417"/>
      <c r="C2128" s="349" t="s">
        <v>440</v>
      </c>
      <c r="D2128" s="1429"/>
      <c r="E2128" s="320"/>
      <c r="F2128" s="321"/>
      <c r="G2128" s="322"/>
      <c r="H2128" s="265"/>
    </row>
    <row r="2129" spans="2:8" ht="33.75">
      <c r="B2129" s="1417"/>
      <c r="C2129" s="349" t="s">
        <v>4386</v>
      </c>
      <c r="D2129" s="1429"/>
      <c r="E2129" s="320"/>
      <c r="F2129" s="321"/>
      <c r="G2129" s="322"/>
      <c r="H2129" s="265"/>
    </row>
    <row r="2130" spans="2:8">
      <c r="B2130" s="1417"/>
      <c r="C2130" s="349" t="s">
        <v>4592</v>
      </c>
      <c r="D2130" s="1429"/>
      <c r="E2130" s="320"/>
      <c r="F2130" s="321"/>
      <c r="G2130" s="322"/>
      <c r="H2130" s="265"/>
    </row>
    <row r="2131" spans="2:8" ht="45">
      <c r="B2131" s="1417"/>
      <c r="C2131" s="349" t="s">
        <v>4557</v>
      </c>
      <c r="D2131" s="1429"/>
      <c r="E2131" s="320"/>
      <c r="F2131" s="321"/>
      <c r="G2131" s="322"/>
      <c r="H2131" s="265"/>
    </row>
    <row r="2132" spans="2:8">
      <c r="B2132" s="1417"/>
      <c r="C2132" s="349" t="s">
        <v>4591</v>
      </c>
      <c r="D2132" s="1429"/>
      <c r="E2132" s="320"/>
      <c r="F2132" s="321"/>
      <c r="G2132" s="322"/>
      <c r="H2132" s="265"/>
    </row>
    <row r="2133" spans="2:8">
      <c r="B2133" s="1417"/>
      <c r="C2133" s="342" t="s">
        <v>17</v>
      </c>
      <c r="D2133" s="1429"/>
      <c r="E2133" s="366"/>
      <c r="F2133" s="367"/>
      <c r="G2133" s="345"/>
      <c r="H2133" s="287"/>
    </row>
    <row r="2134" spans="2:8">
      <c r="B2134" s="1433"/>
      <c r="C2134" s="352" t="s">
        <v>4924</v>
      </c>
      <c r="D2134" s="1420"/>
      <c r="E2134" s="402" t="s">
        <v>1</v>
      </c>
      <c r="F2134" s="403">
        <v>4</v>
      </c>
      <c r="G2134" s="208"/>
      <c r="H2134" s="347">
        <f t="shared" ref="H2134" si="233">F2134*G2134</f>
        <v>0</v>
      </c>
    </row>
    <row r="2135" spans="2:8" ht="22.5">
      <c r="B2135" s="1416" t="s">
        <v>2534</v>
      </c>
      <c r="C2135" s="346" t="s">
        <v>735</v>
      </c>
      <c r="D2135" s="1428"/>
      <c r="E2135" s="364"/>
      <c r="F2135" s="365"/>
      <c r="G2135" s="340"/>
      <c r="H2135" s="282"/>
    </row>
    <row r="2136" spans="2:8" ht="33.75">
      <c r="B2136" s="1417"/>
      <c r="C2136" s="349" t="s">
        <v>736</v>
      </c>
      <c r="D2136" s="1429"/>
      <c r="E2136" s="320"/>
      <c r="F2136" s="321"/>
      <c r="G2136" s="322"/>
      <c r="H2136" s="265"/>
    </row>
    <row r="2137" spans="2:8" ht="33.75">
      <c r="B2137" s="1417"/>
      <c r="C2137" s="349" t="s">
        <v>737</v>
      </c>
      <c r="D2137" s="1429"/>
      <c r="E2137" s="320"/>
      <c r="F2137" s="321"/>
      <c r="G2137" s="322"/>
      <c r="H2137" s="265"/>
    </row>
    <row r="2138" spans="2:8" ht="33.75">
      <c r="B2138" s="1417"/>
      <c r="C2138" s="349" t="s">
        <v>4386</v>
      </c>
      <c r="D2138" s="1429"/>
      <c r="E2138" s="320"/>
      <c r="F2138" s="321"/>
      <c r="G2138" s="322"/>
      <c r="H2138" s="265"/>
    </row>
    <row r="2139" spans="2:8" ht="22.5">
      <c r="B2139" s="1417"/>
      <c r="C2139" s="436" t="s">
        <v>738</v>
      </c>
      <c r="D2139" s="1429"/>
      <c r="E2139" s="320"/>
      <c r="F2139" s="321"/>
      <c r="G2139" s="322"/>
      <c r="H2139" s="265"/>
    </row>
    <row r="2140" spans="2:8">
      <c r="B2140" s="1417"/>
      <c r="C2140" s="349" t="s">
        <v>440</v>
      </c>
      <c r="D2140" s="1429"/>
      <c r="E2140" s="320"/>
      <c r="F2140" s="321"/>
      <c r="G2140" s="322"/>
      <c r="H2140" s="265"/>
    </row>
    <row r="2141" spans="2:8">
      <c r="B2141" s="1417"/>
      <c r="C2141" s="349" t="s">
        <v>4590</v>
      </c>
      <c r="D2141" s="1429"/>
      <c r="E2141" s="320"/>
      <c r="F2141" s="321"/>
      <c r="G2141" s="322"/>
      <c r="H2141" s="265"/>
    </row>
    <row r="2142" spans="2:8" ht="45">
      <c r="B2142" s="1417"/>
      <c r="C2142" s="349" t="s">
        <v>4557</v>
      </c>
      <c r="D2142" s="1429"/>
      <c r="E2142" s="320"/>
      <c r="F2142" s="321"/>
      <c r="G2142" s="322"/>
      <c r="H2142" s="265"/>
    </row>
    <row r="2143" spans="2:8">
      <c r="B2143" s="1417"/>
      <c r="C2143" s="349" t="s">
        <v>17</v>
      </c>
      <c r="D2143" s="1429"/>
      <c r="E2143" s="320"/>
      <c r="F2143" s="321"/>
      <c r="G2143" s="322"/>
      <c r="H2143" s="265"/>
    </row>
    <row r="2144" spans="2:8">
      <c r="B2144" s="1417"/>
      <c r="C2144" s="342" t="s">
        <v>4589</v>
      </c>
      <c r="D2144" s="1429"/>
      <c r="E2144" s="366"/>
      <c r="F2144" s="367"/>
      <c r="G2144" s="345"/>
      <c r="H2144" s="287"/>
    </row>
    <row r="2145" spans="2:8" ht="22.5">
      <c r="B2145" s="1433"/>
      <c r="C2145" s="346" t="s">
        <v>4925</v>
      </c>
      <c r="D2145" s="1420"/>
      <c r="E2145" s="402" t="s">
        <v>1</v>
      </c>
      <c r="F2145" s="403">
        <v>1</v>
      </c>
      <c r="G2145" s="208"/>
      <c r="H2145" s="347">
        <f t="shared" ref="H2145" si="234">F2145*G2145</f>
        <v>0</v>
      </c>
    </row>
    <row r="2146" spans="2:8" ht="22.5">
      <c r="B2146" s="1416" t="s">
        <v>2535</v>
      </c>
      <c r="C2146" s="346" t="s">
        <v>3794</v>
      </c>
      <c r="D2146" s="1428"/>
      <c r="E2146" s="364"/>
      <c r="F2146" s="365"/>
      <c r="G2146" s="281"/>
      <c r="H2146" s="282"/>
    </row>
    <row r="2147" spans="2:8" ht="22.5">
      <c r="B2147" s="1417"/>
      <c r="C2147" s="349" t="s">
        <v>730</v>
      </c>
      <c r="D2147" s="1429"/>
      <c r="E2147" s="320"/>
      <c r="F2147" s="321"/>
      <c r="G2147" s="264"/>
      <c r="H2147" s="265"/>
    </row>
    <row r="2148" spans="2:8" ht="33.75">
      <c r="B2148" s="1417"/>
      <c r="C2148" s="323" t="s">
        <v>4569</v>
      </c>
      <c r="D2148" s="1429"/>
      <c r="E2148" s="320"/>
      <c r="F2148" s="321"/>
      <c r="G2148" s="264"/>
      <c r="H2148" s="265"/>
    </row>
    <row r="2149" spans="2:8" ht="22.5">
      <c r="B2149" s="1417"/>
      <c r="C2149" s="323" t="s">
        <v>731</v>
      </c>
      <c r="D2149" s="1429"/>
      <c r="E2149" s="320"/>
      <c r="F2149" s="321"/>
      <c r="G2149" s="264"/>
      <c r="H2149" s="265"/>
    </row>
    <row r="2150" spans="2:8" ht="45">
      <c r="B2150" s="1417"/>
      <c r="C2150" s="323" t="s">
        <v>4557</v>
      </c>
      <c r="D2150" s="1429"/>
      <c r="E2150" s="320"/>
      <c r="F2150" s="321"/>
      <c r="G2150" s="264"/>
      <c r="H2150" s="265"/>
    </row>
    <row r="2151" spans="2:8">
      <c r="B2151" s="1417"/>
      <c r="C2151" s="323" t="s">
        <v>4588</v>
      </c>
      <c r="D2151" s="1429"/>
      <c r="E2151" s="320"/>
      <c r="F2151" s="321"/>
      <c r="G2151" s="264"/>
      <c r="H2151" s="265"/>
    </row>
    <row r="2152" spans="2:8">
      <c r="B2152" s="1417"/>
      <c r="C2152" s="324" t="s">
        <v>209</v>
      </c>
      <c r="D2152" s="1429"/>
      <c r="E2152" s="366"/>
      <c r="F2152" s="367"/>
      <c r="G2152" s="286"/>
      <c r="H2152" s="287"/>
    </row>
    <row r="2153" spans="2:8">
      <c r="B2153" s="1433"/>
      <c r="C2153" s="325" t="s">
        <v>3795</v>
      </c>
      <c r="D2153" s="1420"/>
      <c r="E2153" s="402" t="s">
        <v>1</v>
      </c>
      <c r="F2153" s="403">
        <v>1</v>
      </c>
      <c r="G2153" s="208"/>
      <c r="H2153" s="347">
        <f t="shared" ref="H2153" si="235">F2153*G2153</f>
        <v>0</v>
      </c>
    </row>
    <row r="2154" spans="2:8" ht="33.75">
      <c r="B2154" s="1416" t="s">
        <v>2536</v>
      </c>
      <c r="C2154" s="319" t="s">
        <v>2133</v>
      </c>
      <c r="D2154" s="1428"/>
      <c r="E2154" s="364"/>
      <c r="F2154" s="365"/>
      <c r="G2154" s="281"/>
      <c r="H2154" s="282"/>
    </row>
    <row r="2155" spans="2:8" ht="45">
      <c r="B2155" s="1417"/>
      <c r="C2155" s="323" t="s">
        <v>741</v>
      </c>
      <c r="D2155" s="1429"/>
      <c r="E2155" s="320"/>
      <c r="F2155" s="321"/>
      <c r="G2155" s="264"/>
      <c r="H2155" s="265"/>
    </row>
    <row r="2156" spans="2:8" ht="22.5">
      <c r="B2156" s="1417"/>
      <c r="C2156" s="323" t="s">
        <v>742</v>
      </c>
      <c r="D2156" s="1429"/>
      <c r="E2156" s="320"/>
      <c r="F2156" s="321"/>
      <c r="G2156" s="264"/>
      <c r="H2156" s="265"/>
    </row>
    <row r="2157" spans="2:8" ht="33.75">
      <c r="B2157" s="1417"/>
      <c r="C2157" s="323" t="s">
        <v>751</v>
      </c>
      <c r="D2157" s="1429"/>
      <c r="E2157" s="320"/>
      <c r="F2157" s="321"/>
      <c r="G2157" s="264"/>
      <c r="H2157" s="265"/>
    </row>
    <row r="2158" spans="2:8" ht="45">
      <c r="B2158" s="1417"/>
      <c r="C2158" s="323" t="s">
        <v>4557</v>
      </c>
      <c r="D2158" s="1429"/>
      <c r="E2158" s="320"/>
      <c r="F2158" s="321"/>
      <c r="G2158" s="264"/>
      <c r="H2158" s="265"/>
    </row>
    <row r="2159" spans="2:8">
      <c r="B2159" s="1417"/>
      <c r="C2159" s="323" t="s">
        <v>4587</v>
      </c>
      <c r="D2159" s="1429"/>
      <c r="E2159" s="320"/>
      <c r="F2159" s="321"/>
      <c r="G2159" s="264"/>
      <c r="H2159" s="265"/>
    </row>
    <row r="2160" spans="2:8">
      <c r="B2160" s="1417"/>
      <c r="C2160" s="324" t="s">
        <v>209</v>
      </c>
      <c r="D2160" s="1429"/>
      <c r="E2160" s="366"/>
      <c r="F2160" s="367"/>
      <c r="G2160" s="286"/>
      <c r="H2160" s="287"/>
    </row>
    <row r="2161" spans="2:8">
      <c r="B2161" s="1433"/>
      <c r="C2161" s="325" t="s">
        <v>3796</v>
      </c>
      <c r="D2161" s="1420"/>
      <c r="E2161" s="380" t="s">
        <v>1</v>
      </c>
      <c r="F2161" s="359">
        <v>1</v>
      </c>
      <c r="G2161" s="208"/>
      <c r="H2161" s="347">
        <f t="shared" ref="H2161" si="236">F2161*G2161</f>
        <v>0</v>
      </c>
    </row>
    <row r="2162" spans="2:8">
      <c r="B2162" s="1439"/>
      <c r="C2162" s="1440"/>
      <c r="D2162" s="1440"/>
      <c r="E2162" s="1440"/>
      <c r="F2162" s="1440"/>
      <c r="G2162" s="1440"/>
      <c r="H2162" s="1441"/>
    </row>
    <row r="2163" spans="2:8">
      <c r="B2163" s="278" t="s">
        <v>79</v>
      </c>
      <c r="C2163" s="1451" t="s">
        <v>363</v>
      </c>
      <c r="D2163" s="1452"/>
      <c r="E2163" s="1452"/>
      <c r="F2163" s="1452"/>
      <c r="G2163" s="1453"/>
      <c r="H2163" s="335">
        <f>SUM(H1687:H2161)</f>
        <v>0</v>
      </c>
    </row>
    <row r="2164" spans="2:8">
      <c r="B2164" s="1439"/>
      <c r="C2164" s="1440"/>
      <c r="D2164" s="1440"/>
      <c r="E2164" s="1440"/>
      <c r="F2164" s="1440"/>
      <c r="G2164" s="1440"/>
      <c r="H2164" s="1441"/>
    </row>
    <row r="2165" spans="2:8">
      <c r="B2165" s="278" t="s">
        <v>78</v>
      </c>
      <c r="C2165" s="1442" t="s">
        <v>8</v>
      </c>
      <c r="D2165" s="1443"/>
      <c r="E2165" s="1443"/>
      <c r="F2165" s="1443"/>
      <c r="G2165" s="1443"/>
      <c r="H2165" s="1444"/>
    </row>
    <row r="2166" spans="2:8">
      <c r="B2166" s="1439"/>
      <c r="C2166" s="1440"/>
      <c r="D2166" s="1440"/>
      <c r="E2166" s="1440"/>
      <c r="F2166" s="1440"/>
      <c r="G2166" s="1440"/>
      <c r="H2166" s="1441"/>
    </row>
    <row r="2167" spans="2:8" ht="33.75">
      <c r="B2167" s="1416" t="s">
        <v>2537</v>
      </c>
      <c r="C2167" s="319" t="s">
        <v>263</v>
      </c>
      <c r="D2167" s="1428"/>
      <c r="E2167" s="372"/>
      <c r="F2167" s="339"/>
      <c r="G2167" s="384"/>
      <c r="H2167" s="385"/>
    </row>
    <row r="2168" spans="2:8">
      <c r="B2168" s="1417"/>
      <c r="C2168" s="323" t="s">
        <v>264</v>
      </c>
      <c r="D2168" s="1429"/>
      <c r="E2168" s="373"/>
      <c r="F2168" s="243"/>
      <c r="G2168" s="386"/>
      <c r="H2168" s="387"/>
    </row>
    <row r="2169" spans="2:8" ht="33.75">
      <c r="B2169" s="1417"/>
      <c r="C2169" s="323" t="s">
        <v>265</v>
      </c>
      <c r="D2169" s="1429"/>
      <c r="E2169" s="373"/>
      <c r="F2169" s="243"/>
      <c r="G2169" s="322"/>
      <c r="H2169" s="265"/>
    </row>
    <row r="2170" spans="2:8">
      <c r="B2170" s="1417"/>
      <c r="C2170" s="324" t="s">
        <v>266</v>
      </c>
      <c r="D2170" s="1429"/>
      <c r="E2170" s="356"/>
      <c r="F2170" s="357"/>
      <c r="G2170" s="345"/>
      <c r="H2170" s="287"/>
    </row>
    <row r="2171" spans="2:8">
      <c r="B2171" s="1433"/>
      <c r="C2171" s="325" t="s">
        <v>955</v>
      </c>
      <c r="D2171" s="1420"/>
      <c r="E2171" s="402" t="s">
        <v>70</v>
      </c>
      <c r="F2171" s="403">
        <v>105</v>
      </c>
      <c r="G2171" s="208"/>
      <c r="H2171" s="347">
        <f t="shared" ref="H2171" si="237">F2171*G2171</f>
        <v>0</v>
      </c>
    </row>
    <row r="2172" spans="2:8" ht="22.5">
      <c r="B2172" s="1416" t="s">
        <v>2538</v>
      </c>
      <c r="C2172" s="319" t="s">
        <v>956</v>
      </c>
      <c r="D2172" s="1428"/>
      <c r="E2172" s="364"/>
      <c r="F2172" s="365"/>
      <c r="G2172" s="340"/>
      <c r="H2172" s="282"/>
    </row>
    <row r="2173" spans="2:8" ht="22.5">
      <c r="B2173" s="1417"/>
      <c r="C2173" s="323" t="s">
        <v>268</v>
      </c>
      <c r="D2173" s="1429"/>
      <c r="E2173" s="320"/>
      <c r="F2173" s="321"/>
      <c r="G2173" s="322"/>
      <c r="H2173" s="265"/>
    </row>
    <row r="2174" spans="2:8" ht="22.5">
      <c r="B2174" s="1417"/>
      <c r="C2174" s="323" t="s">
        <v>269</v>
      </c>
      <c r="D2174" s="1429"/>
      <c r="E2174" s="320"/>
      <c r="F2174" s="321"/>
      <c r="G2174" s="322"/>
      <c r="H2174" s="265"/>
    </row>
    <row r="2175" spans="2:8">
      <c r="B2175" s="1417"/>
      <c r="C2175" s="324" t="s">
        <v>209</v>
      </c>
      <c r="D2175" s="1429"/>
      <c r="E2175" s="366"/>
      <c r="F2175" s="367"/>
      <c r="G2175" s="345"/>
      <c r="H2175" s="287"/>
    </row>
    <row r="2176" spans="2:8">
      <c r="B2176" s="1433"/>
      <c r="C2176" s="325" t="s">
        <v>270</v>
      </c>
      <c r="D2176" s="1420"/>
      <c r="E2176" s="402" t="s">
        <v>1</v>
      </c>
      <c r="F2176" s="403">
        <v>10</v>
      </c>
      <c r="G2176" s="208"/>
      <c r="H2176" s="347">
        <f t="shared" ref="H2176" si="238">F2176*G2176</f>
        <v>0</v>
      </c>
    </row>
    <row r="2177" spans="2:8" ht="22.5">
      <c r="B2177" s="1416" t="s">
        <v>2539</v>
      </c>
      <c r="C2177" s="319" t="s">
        <v>272</v>
      </c>
      <c r="D2177" s="1428"/>
      <c r="E2177" s="364"/>
      <c r="F2177" s="365"/>
      <c r="G2177" s="340"/>
      <c r="H2177" s="282"/>
    </row>
    <row r="2178" spans="2:8" ht="22.5">
      <c r="B2178" s="1417"/>
      <c r="C2178" s="323" t="s">
        <v>273</v>
      </c>
      <c r="D2178" s="1429"/>
      <c r="E2178" s="320"/>
      <c r="F2178" s="321"/>
      <c r="G2178" s="322"/>
      <c r="H2178" s="265"/>
    </row>
    <row r="2179" spans="2:8" ht="22.5">
      <c r="B2179" s="1417"/>
      <c r="C2179" s="324" t="s">
        <v>4617</v>
      </c>
      <c r="D2179" s="1429"/>
      <c r="E2179" s="366"/>
      <c r="F2179" s="367"/>
      <c r="G2179" s="345"/>
      <c r="H2179" s="287"/>
    </row>
    <row r="2180" spans="2:8">
      <c r="B2180" s="1433"/>
      <c r="C2180" s="325" t="s">
        <v>274</v>
      </c>
      <c r="D2180" s="1420"/>
      <c r="E2180" s="402" t="s">
        <v>70</v>
      </c>
      <c r="F2180" s="403">
        <v>100</v>
      </c>
      <c r="G2180" s="208"/>
      <c r="H2180" s="347">
        <f t="shared" ref="H2180" si="239">F2180*G2180</f>
        <v>0</v>
      </c>
    </row>
    <row r="2181" spans="2:8" ht="22.5">
      <c r="B2181" s="1416" t="s">
        <v>2540</v>
      </c>
      <c r="C2181" s="319" t="s">
        <v>276</v>
      </c>
      <c r="D2181" s="1428"/>
      <c r="E2181" s="364"/>
      <c r="F2181" s="365"/>
      <c r="G2181" s="340"/>
      <c r="H2181" s="282"/>
    </row>
    <row r="2182" spans="2:8" ht="22.5">
      <c r="B2182" s="1417"/>
      <c r="C2182" s="323" t="s">
        <v>277</v>
      </c>
      <c r="D2182" s="1429"/>
      <c r="E2182" s="320"/>
      <c r="F2182" s="321"/>
      <c r="G2182" s="322"/>
      <c r="H2182" s="265"/>
    </row>
    <row r="2183" spans="2:8" ht="22.5">
      <c r="B2183" s="1417"/>
      <c r="C2183" s="323" t="s">
        <v>957</v>
      </c>
      <c r="D2183" s="1429"/>
      <c r="E2183" s="320"/>
      <c r="F2183" s="321"/>
      <c r="G2183" s="322"/>
      <c r="H2183" s="265"/>
    </row>
    <row r="2184" spans="2:8">
      <c r="B2184" s="1417"/>
      <c r="C2184" s="323" t="s">
        <v>154</v>
      </c>
      <c r="D2184" s="1429"/>
      <c r="E2184" s="320"/>
      <c r="F2184" s="321"/>
      <c r="G2184" s="322"/>
      <c r="H2184" s="265"/>
    </row>
    <row r="2185" spans="2:8">
      <c r="B2185" s="1417"/>
      <c r="C2185" s="324" t="s">
        <v>17</v>
      </c>
      <c r="D2185" s="1429"/>
      <c r="E2185" s="366"/>
      <c r="F2185" s="367"/>
      <c r="G2185" s="345"/>
      <c r="H2185" s="287"/>
    </row>
    <row r="2186" spans="2:8">
      <c r="B2186" s="1433"/>
      <c r="C2186" s="325" t="s">
        <v>958</v>
      </c>
      <c r="D2186" s="1420"/>
      <c r="E2186" s="402" t="s">
        <v>1</v>
      </c>
      <c r="F2186" s="403">
        <v>6</v>
      </c>
      <c r="G2186" s="208"/>
      <c r="H2186" s="347">
        <f t="shared" ref="H2186" si="240">F2186*G2186</f>
        <v>0</v>
      </c>
    </row>
    <row r="2187" spans="2:8" ht="22.5">
      <c r="B2187" s="1416" t="s">
        <v>2541</v>
      </c>
      <c r="C2187" s="319" t="s">
        <v>278</v>
      </c>
      <c r="D2187" s="1428"/>
      <c r="E2187" s="364"/>
      <c r="F2187" s="365"/>
      <c r="G2187" s="340"/>
      <c r="H2187" s="282"/>
    </row>
    <row r="2188" spans="2:8" ht="22.5">
      <c r="B2188" s="1417"/>
      <c r="C2188" s="324" t="s">
        <v>279</v>
      </c>
      <c r="D2188" s="1429"/>
      <c r="E2188" s="366"/>
      <c r="F2188" s="367"/>
      <c r="G2188" s="345"/>
      <c r="H2188" s="287"/>
    </row>
    <row r="2189" spans="2:8">
      <c r="B2189" s="1417"/>
      <c r="C2189" s="324" t="s">
        <v>280</v>
      </c>
      <c r="D2189" s="1419"/>
      <c r="E2189" s="380" t="s">
        <v>1</v>
      </c>
      <c r="F2189" s="359">
        <v>2</v>
      </c>
      <c r="G2189" s="208"/>
      <c r="H2189" s="347">
        <f t="shared" ref="H2189:H2191" si="241">F2189*G2189</f>
        <v>0</v>
      </c>
    </row>
    <row r="2190" spans="2:8">
      <c r="B2190" s="1417"/>
      <c r="C2190" s="324" t="s">
        <v>281</v>
      </c>
      <c r="D2190" s="1419"/>
      <c r="E2190" s="326" t="s">
        <v>1</v>
      </c>
      <c r="F2190" s="327">
        <v>2</v>
      </c>
      <c r="G2190" s="208"/>
      <c r="H2190" s="347">
        <f t="shared" si="241"/>
        <v>0</v>
      </c>
    </row>
    <row r="2191" spans="2:8">
      <c r="B2191" s="1433"/>
      <c r="C2191" s="324" t="s">
        <v>282</v>
      </c>
      <c r="D2191" s="1420"/>
      <c r="E2191" s="326" t="s">
        <v>1</v>
      </c>
      <c r="F2191" s="327">
        <v>2</v>
      </c>
      <c r="G2191" s="208"/>
      <c r="H2191" s="347">
        <f t="shared" si="241"/>
        <v>0</v>
      </c>
    </row>
    <row r="2192" spans="2:8">
      <c r="B2192" s="1416" t="s">
        <v>2542</v>
      </c>
      <c r="C2192" s="319" t="s">
        <v>284</v>
      </c>
      <c r="D2192" s="1418"/>
      <c r="E2192" s="364"/>
      <c r="F2192" s="365"/>
      <c r="G2192" s="340"/>
      <c r="H2192" s="282"/>
    </row>
    <row r="2193" spans="2:8" ht="33.75">
      <c r="B2193" s="1417"/>
      <c r="C2193" s="323" t="s">
        <v>959</v>
      </c>
      <c r="D2193" s="1429"/>
      <c r="E2193" s="320"/>
      <c r="F2193" s="321"/>
      <c r="G2193" s="322"/>
      <c r="H2193" s="265"/>
    </row>
    <row r="2194" spans="2:8" ht="22.5">
      <c r="B2194" s="1417"/>
      <c r="C2194" s="323" t="s">
        <v>285</v>
      </c>
      <c r="D2194" s="1429"/>
      <c r="E2194" s="320"/>
      <c r="F2194" s="321"/>
      <c r="G2194" s="322"/>
      <c r="H2194" s="265"/>
    </row>
    <row r="2195" spans="2:8">
      <c r="B2195" s="1417"/>
      <c r="C2195" s="324" t="s">
        <v>154</v>
      </c>
      <c r="D2195" s="1429"/>
      <c r="E2195" s="366"/>
      <c r="F2195" s="367"/>
      <c r="G2195" s="345"/>
      <c r="H2195" s="287"/>
    </row>
    <row r="2196" spans="2:8">
      <c r="B2196" s="1433"/>
      <c r="C2196" s="325" t="s">
        <v>286</v>
      </c>
      <c r="D2196" s="1420"/>
      <c r="E2196" s="402" t="s">
        <v>70</v>
      </c>
      <c r="F2196" s="403">
        <v>55</v>
      </c>
      <c r="G2196" s="208"/>
      <c r="H2196" s="347">
        <f t="shared" ref="H2196" si="242">F2196*G2196</f>
        <v>0</v>
      </c>
    </row>
    <row r="2197" spans="2:8">
      <c r="B2197" s="1416" t="s">
        <v>2543</v>
      </c>
      <c r="C2197" s="319" t="s">
        <v>288</v>
      </c>
      <c r="D2197" s="1428"/>
      <c r="E2197" s="364"/>
      <c r="F2197" s="365"/>
      <c r="G2197" s="340"/>
      <c r="H2197" s="282"/>
    </row>
    <row r="2198" spans="2:8" ht="33.75">
      <c r="B2198" s="1417"/>
      <c r="C2198" s="323" t="s">
        <v>962</v>
      </c>
      <c r="D2198" s="1429"/>
      <c r="E2198" s="320"/>
      <c r="F2198" s="321"/>
      <c r="G2198" s="322"/>
      <c r="H2198" s="265"/>
    </row>
    <row r="2199" spans="2:8">
      <c r="B2199" s="1417"/>
      <c r="C2199" s="323" t="s">
        <v>289</v>
      </c>
      <c r="D2199" s="1429"/>
      <c r="E2199" s="320"/>
      <c r="F2199" s="321"/>
      <c r="G2199" s="322"/>
      <c r="H2199" s="265"/>
    </row>
    <row r="2200" spans="2:8" ht="33.75">
      <c r="B2200" s="1417"/>
      <c r="C2200" s="323" t="s">
        <v>290</v>
      </c>
      <c r="D2200" s="1429"/>
      <c r="E2200" s="320"/>
      <c r="F2200" s="321"/>
      <c r="G2200" s="322"/>
      <c r="H2200" s="265"/>
    </row>
    <row r="2201" spans="2:8">
      <c r="B2201" s="1417"/>
      <c r="C2201" s="323" t="s">
        <v>4615</v>
      </c>
      <c r="D2201" s="1429"/>
      <c r="E2201" s="320"/>
      <c r="F2201" s="321"/>
      <c r="G2201" s="322"/>
      <c r="H2201" s="265"/>
    </row>
    <row r="2202" spans="2:8">
      <c r="B2202" s="1417"/>
      <c r="C2202" s="324" t="s">
        <v>286</v>
      </c>
      <c r="D2202" s="1429"/>
      <c r="E2202" s="366"/>
      <c r="F2202" s="367"/>
      <c r="G2202" s="376"/>
      <c r="H2202" s="287"/>
    </row>
    <row r="2203" spans="2:8">
      <c r="B2203" s="1417"/>
      <c r="C2203" s="325" t="s">
        <v>960</v>
      </c>
      <c r="D2203" s="1419"/>
      <c r="E2203" s="380" t="s">
        <v>70</v>
      </c>
      <c r="F2203" s="359">
        <v>30</v>
      </c>
      <c r="G2203" s="208"/>
      <c r="H2203" s="347">
        <f t="shared" ref="H2203:H2204" si="243">F2203*G2203</f>
        <v>0</v>
      </c>
    </row>
    <row r="2204" spans="2:8">
      <c r="B2204" s="1433"/>
      <c r="C2204" s="325" t="s">
        <v>961</v>
      </c>
      <c r="D2204" s="1420"/>
      <c r="E2204" s="326" t="s">
        <v>70</v>
      </c>
      <c r="F2204" s="327">
        <v>50</v>
      </c>
      <c r="G2204" s="208"/>
      <c r="H2204" s="347">
        <f t="shared" si="243"/>
        <v>0</v>
      </c>
    </row>
    <row r="2205" spans="2:8">
      <c r="B2205" s="1439"/>
      <c r="C2205" s="1440"/>
      <c r="D2205" s="1440"/>
      <c r="E2205" s="1440"/>
      <c r="F2205" s="1440"/>
      <c r="G2205" s="1440"/>
      <c r="H2205" s="1441"/>
    </row>
    <row r="2206" spans="2:8">
      <c r="B2206" s="278" t="s">
        <v>78</v>
      </c>
      <c r="C2206" s="1442" t="s">
        <v>291</v>
      </c>
      <c r="D2206" s="1443"/>
      <c r="E2206" s="1443"/>
      <c r="F2206" s="1443"/>
      <c r="G2206" s="1444"/>
      <c r="H2206" s="465">
        <f>SUM(H2167:H2205)</f>
        <v>0</v>
      </c>
    </row>
    <row r="2207" spans="2:8">
      <c r="B2207" s="1439"/>
      <c r="C2207" s="1440"/>
      <c r="D2207" s="1440"/>
      <c r="E2207" s="1440"/>
      <c r="F2207" s="1440"/>
      <c r="G2207" s="1440"/>
      <c r="H2207" s="1441"/>
    </row>
    <row r="2208" spans="2:8">
      <c r="B2208" s="278" t="s">
        <v>77</v>
      </c>
      <c r="C2208" s="1442" t="s">
        <v>292</v>
      </c>
      <c r="D2208" s="1443"/>
      <c r="E2208" s="1443"/>
      <c r="F2208" s="1443"/>
      <c r="G2208" s="1443"/>
      <c r="H2208" s="1444"/>
    </row>
    <row r="2209" spans="2:8">
      <c r="B2209" s="1439"/>
      <c r="C2209" s="1440"/>
      <c r="D2209" s="1440"/>
      <c r="E2209" s="1440"/>
      <c r="F2209" s="1440"/>
      <c r="G2209" s="1440"/>
      <c r="H2209" s="1441"/>
    </row>
    <row r="2210" spans="2:8">
      <c r="B2210" s="1416" t="s">
        <v>2544</v>
      </c>
      <c r="C2210" s="319" t="s">
        <v>2134</v>
      </c>
      <c r="D2210" s="1428"/>
      <c r="E2210" s="372"/>
      <c r="F2210" s="405"/>
      <c r="G2210" s="340"/>
      <c r="H2210" s="282"/>
    </row>
    <row r="2211" spans="2:8" ht="33.75">
      <c r="B2211" s="1417"/>
      <c r="C2211" s="323" t="s">
        <v>907</v>
      </c>
      <c r="D2211" s="1429"/>
      <c r="E2211" s="373"/>
      <c r="F2211" s="341"/>
      <c r="G2211" s="322"/>
      <c r="H2211" s="265"/>
    </row>
    <row r="2212" spans="2:8" ht="22.5">
      <c r="B2212" s="1417"/>
      <c r="C2212" s="323" t="s">
        <v>909</v>
      </c>
      <c r="D2212" s="1429"/>
      <c r="E2212" s="373"/>
      <c r="F2212" s="341"/>
      <c r="G2212" s="322"/>
      <c r="H2212" s="265"/>
    </row>
    <row r="2213" spans="2:8" ht="33.75">
      <c r="B2213" s="1417"/>
      <c r="C2213" s="323" t="s">
        <v>908</v>
      </c>
      <c r="D2213" s="1429"/>
      <c r="E2213" s="373"/>
      <c r="F2213" s="341"/>
      <c r="G2213" s="322"/>
      <c r="H2213" s="265"/>
    </row>
    <row r="2214" spans="2:8">
      <c r="B2214" s="1417"/>
      <c r="C2214" s="323" t="s">
        <v>4615</v>
      </c>
      <c r="D2214" s="1429"/>
      <c r="E2214" s="373"/>
      <c r="F2214" s="341"/>
      <c r="G2214" s="322"/>
      <c r="H2214" s="265"/>
    </row>
    <row r="2215" spans="2:8">
      <c r="B2215" s="1417"/>
      <c r="C2215" s="324" t="s">
        <v>59</v>
      </c>
      <c r="D2215" s="1429"/>
      <c r="E2215" s="356"/>
      <c r="F2215" s="344"/>
      <c r="G2215" s="376"/>
      <c r="H2215" s="287"/>
    </row>
    <row r="2216" spans="2:8">
      <c r="B2216" s="1417"/>
      <c r="C2216" s="325" t="s">
        <v>617</v>
      </c>
      <c r="D2216" s="1419"/>
      <c r="E2216" s="380" t="s">
        <v>1</v>
      </c>
      <c r="F2216" s="359">
        <v>14</v>
      </c>
      <c r="G2216" s="208"/>
      <c r="H2216" s="347">
        <f t="shared" ref="H2216:H2217" si="244">F2216*G2216</f>
        <v>0</v>
      </c>
    </row>
    <row r="2217" spans="2:8">
      <c r="B2217" s="1433"/>
      <c r="C2217" s="325" t="s">
        <v>906</v>
      </c>
      <c r="D2217" s="1420"/>
      <c r="E2217" s="369" t="s">
        <v>1</v>
      </c>
      <c r="F2217" s="381">
        <v>4</v>
      </c>
      <c r="G2217" s="208"/>
      <c r="H2217" s="347">
        <f t="shared" si="244"/>
        <v>0</v>
      </c>
    </row>
    <row r="2218" spans="2:8" ht="22.5">
      <c r="B2218" s="1416" t="s">
        <v>2545</v>
      </c>
      <c r="C2218" s="319" t="s">
        <v>2135</v>
      </c>
      <c r="D2218" s="1428"/>
      <c r="E2218" s="364"/>
      <c r="F2218" s="365"/>
      <c r="G2218" s="340"/>
      <c r="H2218" s="282"/>
    </row>
    <row r="2219" spans="2:8" ht="22.5">
      <c r="B2219" s="1417"/>
      <c r="C2219" s="323" t="s">
        <v>299</v>
      </c>
      <c r="D2219" s="1429"/>
      <c r="E2219" s="320"/>
      <c r="F2219" s="321"/>
      <c r="G2219" s="322"/>
      <c r="H2219" s="265"/>
    </row>
    <row r="2220" spans="2:8" ht="22.5">
      <c r="B2220" s="1417"/>
      <c r="C2220" s="323" t="s">
        <v>300</v>
      </c>
      <c r="D2220" s="1429"/>
      <c r="E2220" s="320"/>
      <c r="F2220" s="321"/>
      <c r="G2220" s="322"/>
      <c r="H2220" s="265"/>
    </row>
    <row r="2221" spans="2:8">
      <c r="B2221" s="1417"/>
      <c r="C2221" s="324" t="s">
        <v>4616</v>
      </c>
      <c r="D2221" s="1429"/>
      <c r="E2221" s="366"/>
      <c r="F2221" s="367"/>
      <c r="G2221" s="345"/>
      <c r="H2221" s="287"/>
    </row>
    <row r="2222" spans="2:8">
      <c r="B2222" s="1433"/>
      <c r="C2222" s="325" t="s">
        <v>120</v>
      </c>
      <c r="D2222" s="1420"/>
      <c r="E2222" s="380" t="s">
        <v>15</v>
      </c>
      <c r="F2222" s="359">
        <v>35</v>
      </c>
      <c r="G2222" s="208"/>
      <c r="H2222" s="347">
        <f t="shared" ref="H2222" si="245">F2222*G2222</f>
        <v>0</v>
      </c>
    </row>
    <row r="2223" spans="2:8" ht="33.75">
      <c r="B2223" s="1416" t="s">
        <v>2546</v>
      </c>
      <c r="C2223" s="319" t="s">
        <v>918</v>
      </c>
      <c r="D2223" s="1418"/>
      <c r="E2223" s="1445"/>
      <c r="F2223" s="1483"/>
      <c r="G2223" s="1483"/>
      <c r="H2223" s="1484"/>
    </row>
    <row r="2224" spans="2:8" ht="33.75">
      <c r="B2224" s="1417"/>
      <c r="C2224" s="323" t="s">
        <v>913</v>
      </c>
      <c r="D2224" s="1419"/>
      <c r="E2224" s="1446"/>
      <c r="F2224" s="1485"/>
      <c r="G2224" s="1485"/>
      <c r="H2224" s="1486"/>
    </row>
    <row r="2225" spans="2:8" ht="45">
      <c r="B2225" s="1417"/>
      <c r="C2225" s="355" t="s">
        <v>4618</v>
      </c>
      <c r="D2225" s="1419"/>
      <c r="E2225" s="1446"/>
      <c r="F2225" s="1485"/>
      <c r="G2225" s="1485"/>
      <c r="H2225" s="1486"/>
    </row>
    <row r="2226" spans="2:8" ht="22.5">
      <c r="B2226" s="1417"/>
      <c r="C2226" s="323" t="s">
        <v>293</v>
      </c>
      <c r="D2226" s="1419"/>
      <c r="E2226" s="1446"/>
      <c r="F2226" s="1485"/>
      <c r="G2226" s="1485"/>
      <c r="H2226" s="1486"/>
    </row>
    <row r="2227" spans="2:8" ht="33.75">
      <c r="B2227" s="1417"/>
      <c r="C2227" s="323" t="s">
        <v>910</v>
      </c>
      <c r="D2227" s="1419"/>
      <c r="E2227" s="1446"/>
      <c r="F2227" s="1485"/>
      <c r="G2227" s="1485"/>
      <c r="H2227" s="1486"/>
    </row>
    <row r="2228" spans="2:8" ht="22.5">
      <c r="B2228" s="1417"/>
      <c r="C2228" s="323" t="s">
        <v>295</v>
      </c>
      <c r="D2228" s="1419"/>
      <c r="E2228" s="1446"/>
      <c r="F2228" s="1485"/>
      <c r="G2228" s="1485"/>
      <c r="H2228" s="1486"/>
    </row>
    <row r="2229" spans="2:8" ht="22.5">
      <c r="B2229" s="1417"/>
      <c r="C2229" s="323" t="s">
        <v>294</v>
      </c>
      <c r="D2229" s="1419"/>
      <c r="E2229" s="1446"/>
      <c r="F2229" s="1485"/>
      <c r="G2229" s="1485"/>
      <c r="H2229" s="1486"/>
    </row>
    <row r="2230" spans="2:8" ht="33.75">
      <c r="B2230" s="1417"/>
      <c r="C2230" s="355" t="s">
        <v>914</v>
      </c>
      <c r="D2230" s="1419"/>
      <c r="E2230" s="1446"/>
      <c r="F2230" s="1485"/>
      <c r="G2230" s="1485"/>
      <c r="H2230" s="1486"/>
    </row>
    <row r="2231" spans="2:8" ht="22.5">
      <c r="B2231" s="1417"/>
      <c r="C2231" s="324" t="s">
        <v>919</v>
      </c>
      <c r="D2231" s="1419"/>
      <c r="E2231" s="1447"/>
      <c r="F2231" s="1487"/>
      <c r="G2231" s="1487"/>
      <c r="H2231" s="1488"/>
    </row>
    <row r="2232" spans="2:8">
      <c r="B2232" s="1417"/>
      <c r="C2232" s="325" t="s">
        <v>915</v>
      </c>
      <c r="D2232" s="1419"/>
      <c r="E2232" s="326" t="s">
        <v>15</v>
      </c>
      <c r="F2232" s="327">
        <v>35</v>
      </c>
      <c r="G2232" s="208"/>
      <c r="H2232" s="347">
        <f t="shared" ref="H2232:H2233" si="246">F2232*G2232</f>
        <v>0</v>
      </c>
    </row>
    <row r="2233" spans="2:8">
      <c r="B2233" s="1433"/>
      <c r="C2233" s="325" t="s">
        <v>916</v>
      </c>
      <c r="D2233" s="1420"/>
      <c r="E2233" s="326" t="s">
        <v>15</v>
      </c>
      <c r="F2233" s="327">
        <v>250</v>
      </c>
      <c r="G2233" s="208"/>
      <c r="H2233" s="347">
        <f t="shared" si="246"/>
        <v>0</v>
      </c>
    </row>
    <row r="2234" spans="2:8" ht="33.75">
      <c r="B2234" s="1416" t="s">
        <v>2547</v>
      </c>
      <c r="C2234" s="319" t="s">
        <v>917</v>
      </c>
      <c r="D2234" s="1418"/>
      <c r="E2234" s="1445"/>
      <c r="F2234" s="1483"/>
      <c r="G2234" s="1483"/>
      <c r="H2234" s="1484"/>
    </row>
    <row r="2235" spans="2:8" ht="33.75">
      <c r="B2235" s="1417"/>
      <c r="C2235" s="323" t="s">
        <v>913</v>
      </c>
      <c r="D2235" s="1419"/>
      <c r="E2235" s="1446"/>
      <c r="F2235" s="1485"/>
      <c r="G2235" s="1485"/>
      <c r="H2235" s="1486"/>
    </row>
    <row r="2236" spans="2:8" ht="22.5">
      <c r="B2236" s="1417"/>
      <c r="C2236" s="323" t="s">
        <v>293</v>
      </c>
      <c r="D2236" s="1419"/>
      <c r="E2236" s="1446"/>
      <c r="F2236" s="1485"/>
      <c r="G2236" s="1485"/>
      <c r="H2236" s="1486"/>
    </row>
    <row r="2237" spans="2:8" ht="33.75">
      <c r="B2237" s="1417"/>
      <c r="C2237" s="323" t="s">
        <v>910</v>
      </c>
      <c r="D2237" s="1419"/>
      <c r="E2237" s="1446"/>
      <c r="F2237" s="1485"/>
      <c r="G2237" s="1485"/>
      <c r="H2237" s="1486"/>
    </row>
    <row r="2238" spans="2:8" ht="22.5">
      <c r="B2238" s="1417"/>
      <c r="C2238" s="323" t="s">
        <v>295</v>
      </c>
      <c r="D2238" s="1419"/>
      <c r="E2238" s="1446"/>
      <c r="F2238" s="1485"/>
      <c r="G2238" s="1485"/>
      <c r="H2238" s="1486"/>
    </row>
    <row r="2239" spans="2:8" ht="22.5">
      <c r="B2239" s="1417"/>
      <c r="C2239" s="323" t="s">
        <v>294</v>
      </c>
      <c r="D2239" s="1419"/>
      <c r="E2239" s="1446"/>
      <c r="F2239" s="1485"/>
      <c r="G2239" s="1485"/>
      <c r="H2239" s="1486"/>
    </row>
    <row r="2240" spans="2:8" ht="33.75">
      <c r="B2240" s="1417"/>
      <c r="C2240" s="355" t="s">
        <v>914</v>
      </c>
      <c r="D2240" s="1419"/>
      <c r="E2240" s="1446"/>
      <c r="F2240" s="1485"/>
      <c r="G2240" s="1485"/>
      <c r="H2240" s="1486"/>
    </row>
    <row r="2241" spans="2:8" ht="22.5">
      <c r="B2241" s="1417"/>
      <c r="C2241" s="324" t="s">
        <v>919</v>
      </c>
      <c r="D2241" s="1419"/>
      <c r="E2241" s="1447"/>
      <c r="F2241" s="1487"/>
      <c r="G2241" s="1487"/>
      <c r="H2241" s="1488"/>
    </row>
    <row r="2242" spans="2:8">
      <c r="B2242" s="1417"/>
      <c r="C2242" s="325" t="s">
        <v>915</v>
      </c>
      <c r="D2242" s="1419"/>
      <c r="E2242" s="326" t="s">
        <v>15</v>
      </c>
      <c r="F2242" s="327">
        <v>24</v>
      </c>
      <c r="G2242" s="208"/>
      <c r="H2242" s="347">
        <f t="shared" ref="H2242:H2243" si="247">F2242*G2242</f>
        <v>0</v>
      </c>
    </row>
    <row r="2243" spans="2:8">
      <c r="B2243" s="1433"/>
      <c r="C2243" s="325" t="s">
        <v>916</v>
      </c>
      <c r="D2243" s="1420"/>
      <c r="E2243" s="326" t="s">
        <v>15</v>
      </c>
      <c r="F2243" s="327">
        <v>64</v>
      </c>
      <c r="G2243" s="208"/>
      <c r="H2243" s="347">
        <f t="shared" si="247"/>
        <v>0</v>
      </c>
    </row>
    <row r="2244" spans="2:8" ht="33.75">
      <c r="B2244" s="1416" t="s">
        <v>2548</v>
      </c>
      <c r="C2244" s="319" t="s">
        <v>3797</v>
      </c>
      <c r="D2244" s="1428"/>
      <c r="E2244" s="364"/>
      <c r="F2244" s="365"/>
      <c r="G2244" s="466"/>
      <c r="H2244" s="282"/>
    </row>
    <row r="2245" spans="2:8" ht="33.75">
      <c r="B2245" s="1417"/>
      <c r="C2245" s="323" t="s">
        <v>913</v>
      </c>
      <c r="D2245" s="1429"/>
      <c r="E2245" s="320"/>
      <c r="F2245" s="321"/>
      <c r="G2245" s="467"/>
      <c r="H2245" s="265"/>
    </row>
    <row r="2246" spans="2:8" ht="22.5">
      <c r="B2246" s="1417"/>
      <c r="C2246" s="323" t="s">
        <v>293</v>
      </c>
      <c r="D2246" s="1429"/>
      <c r="E2246" s="320"/>
      <c r="F2246" s="321"/>
      <c r="G2246" s="467"/>
      <c r="H2246" s="265"/>
    </row>
    <row r="2247" spans="2:8" ht="33.75">
      <c r="B2247" s="1417"/>
      <c r="C2247" s="323" t="s">
        <v>910</v>
      </c>
      <c r="D2247" s="1429"/>
      <c r="E2247" s="320"/>
      <c r="F2247" s="321"/>
      <c r="G2247" s="467"/>
      <c r="H2247" s="265"/>
    </row>
    <row r="2248" spans="2:8" ht="22.5">
      <c r="B2248" s="1417"/>
      <c r="C2248" s="323" t="s">
        <v>295</v>
      </c>
      <c r="D2248" s="1429"/>
      <c r="E2248" s="320"/>
      <c r="F2248" s="321"/>
      <c r="G2248" s="467"/>
      <c r="H2248" s="265"/>
    </row>
    <row r="2249" spans="2:8" ht="22.5">
      <c r="B2249" s="1417"/>
      <c r="C2249" s="323" t="s">
        <v>294</v>
      </c>
      <c r="D2249" s="1429"/>
      <c r="E2249" s="320"/>
      <c r="F2249" s="321"/>
      <c r="G2249" s="467"/>
      <c r="H2249" s="265"/>
    </row>
    <row r="2250" spans="2:8" ht="33.75">
      <c r="B2250" s="1417"/>
      <c r="C2250" s="355" t="s">
        <v>914</v>
      </c>
      <c r="D2250" s="1429"/>
      <c r="E2250" s="320"/>
      <c r="F2250" s="321"/>
      <c r="G2250" s="467"/>
      <c r="H2250" s="265"/>
    </row>
    <row r="2251" spans="2:8" ht="22.5">
      <c r="B2251" s="1417"/>
      <c r="C2251" s="324" t="s">
        <v>919</v>
      </c>
      <c r="D2251" s="1429"/>
      <c r="E2251" s="366"/>
      <c r="F2251" s="367"/>
      <c r="G2251" s="468"/>
      <c r="H2251" s="287"/>
    </row>
    <row r="2252" spans="2:8">
      <c r="B2252" s="1417"/>
      <c r="C2252" s="325" t="s">
        <v>915</v>
      </c>
      <c r="D2252" s="1419"/>
      <c r="E2252" s="380" t="s">
        <v>15</v>
      </c>
      <c r="F2252" s="359">
        <v>40</v>
      </c>
      <c r="G2252" s="208"/>
      <c r="H2252" s="347">
        <f t="shared" ref="H2252:H2253" si="248">F2252*G2252</f>
        <v>0</v>
      </c>
    </row>
    <row r="2253" spans="2:8">
      <c r="B2253" s="1433"/>
      <c r="C2253" s="325" t="s">
        <v>916</v>
      </c>
      <c r="D2253" s="1420"/>
      <c r="E2253" s="369" t="s">
        <v>15</v>
      </c>
      <c r="F2253" s="381">
        <v>105</v>
      </c>
      <c r="G2253" s="208"/>
      <c r="H2253" s="347">
        <f t="shared" si="248"/>
        <v>0</v>
      </c>
    </row>
    <row r="2254" spans="2:8" ht="33.75">
      <c r="B2254" s="1416" t="s">
        <v>2549</v>
      </c>
      <c r="C2254" s="319" t="s">
        <v>618</v>
      </c>
      <c r="D2254" s="1428"/>
      <c r="E2254" s="364"/>
      <c r="F2254" s="365"/>
      <c r="G2254" s="340"/>
      <c r="H2254" s="282"/>
    </row>
    <row r="2255" spans="2:8" ht="22.5">
      <c r="B2255" s="1417"/>
      <c r="C2255" s="323" t="s">
        <v>297</v>
      </c>
      <c r="D2255" s="1429"/>
      <c r="E2255" s="320"/>
      <c r="F2255" s="321"/>
      <c r="G2255" s="322"/>
      <c r="H2255" s="265"/>
    </row>
    <row r="2256" spans="2:8" ht="22.5">
      <c r="B2256" s="1417"/>
      <c r="C2256" s="323" t="s">
        <v>295</v>
      </c>
      <c r="D2256" s="1429"/>
      <c r="E2256" s="320"/>
      <c r="F2256" s="321"/>
      <c r="G2256" s="322"/>
      <c r="H2256" s="265"/>
    </row>
    <row r="2257" spans="2:8" ht="22.5">
      <c r="B2257" s="1417"/>
      <c r="C2257" s="324" t="s">
        <v>294</v>
      </c>
      <c r="D2257" s="1429"/>
      <c r="E2257" s="366"/>
      <c r="F2257" s="367"/>
      <c r="G2257" s="345"/>
      <c r="H2257" s="287"/>
    </row>
    <row r="2258" spans="2:8">
      <c r="B2258" s="1433"/>
      <c r="C2258" s="325" t="s">
        <v>619</v>
      </c>
      <c r="D2258" s="1420"/>
      <c r="E2258" s="402" t="s">
        <v>1</v>
      </c>
      <c r="F2258" s="403">
        <v>3</v>
      </c>
      <c r="G2258" s="208"/>
      <c r="H2258" s="347">
        <f t="shared" ref="H2258" si="249">F2258*G2258</f>
        <v>0</v>
      </c>
    </row>
    <row r="2259" spans="2:8">
      <c r="B2259" s="1416" t="s">
        <v>2550</v>
      </c>
      <c r="C2259" s="319" t="s">
        <v>920</v>
      </c>
      <c r="D2259" s="1428"/>
      <c r="E2259" s="364"/>
      <c r="F2259" s="365"/>
      <c r="G2259" s="340"/>
      <c r="H2259" s="282"/>
    </row>
    <row r="2260" spans="2:8" ht="22.5">
      <c r="B2260" s="1417"/>
      <c r="C2260" s="323" t="s">
        <v>921</v>
      </c>
      <c r="D2260" s="1429"/>
      <c r="E2260" s="320"/>
      <c r="F2260" s="321"/>
      <c r="G2260" s="322"/>
      <c r="H2260" s="265"/>
    </row>
    <row r="2261" spans="2:8" ht="22.5">
      <c r="B2261" s="1417"/>
      <c r="C2261" s="323" t="s">
        <v>295</v>
      </c>
      <c r="D2261" s="1429"/>
      <c r="E2261" s="320"/>
      <c r="F2261" s="321"/>
      <c r="G2261" s="322"/>
      <c r="H2261" s="265"/>
    </row>
    <row r="2262" spans="2:8" ht="22.5">
      <c r="B2262" s="1417"/>
      <c r="C2262" s="324" t="s">
        <v>294</v>
      </c>
      <c r="D2262" s="1429"/>
      <c r="E2262" s="366"/>
      <c r="F2262" s="367"/>
      <c r="G2262" s="345"/>
      <c r="H2262" s="287"/>
    </row>
    <row r="2263" spans="2:8">
      <c r="B2263" s="1433"/>
      <c r="C2263" s="325" t="s">
        <v>619</v>
      </c>
      <c r="D2263" s="1420"/>
      <c r="E2263" s="402" t="s">
        <v>1</v>
      </c>
      <c r="F2263" s="403">
        <v>3</v>
      </c>
      <c r="G2263" s="208"/>
      <c r="H2263" s="347">
        <f t="shared" ref="H2263" si="250">F2263*G2263</f>
        <v>0</v>
      </c>
    </row>
    <row r="2264" spans="2:8" ht="33.75">
      <c r="B2264" s="1416" t="s">
        <v>2551</v>
      </c>
      <c r="C2264" s="319" t="s">
        <v>298</v>
      </c>
      <c r="D2264" s="1428"/>
      <c r="E2264" s="364"/>
      <c r="F2264" s="365"/>
      <c r="G2264" s="340"/>
      <c r="H2264" s="282"/>
    </row>
    <row r="2265" spans="2:8" ht="33.75">
      <c r="B2265" s="1417"/>
      <c r="C2265" s="323" t="s">
        <v>922</v>
      </c>
      <c r="D2265" s="1429"/>
      <c r="E2265" s="320"/>
      <c r="F2265" s="321"/>
      <c r="G2265" s="322"/>
      <c r="H2265" s="265"/>
    </row>
    <row r="2266" spans="2:8" ht="33.75">
      <c r="B2266" s="1417"/>
      <c r="C2266" s="323" t="s">
        <v>923</v>
      </c>
      <c r="D2266" s="1429"/>
      <c r="E2266" s="320"/>
      <c r="F2266" s="321"/>
      <c r="G2266" s="322"/>
      <c r="H2266" s="265"/>
    </row>
    <row r="2267" spans="2:8" ht="22.5">
      <c r="B2267" s="1417"/>
      <c r="C2267" s="324" t="s">
        <v>294</v>
      </c>
      <c r="D2267" s="1429"/>
      <c r="E2267" s="366"/>
      <c r="F2267" s="367"/>
      <c r="G2267" s="345"/>
      <c r="H2267" s="287"/>
    </row>
    <row r="2268" spans="2:8">
      <c r="B2268" s="1417"/>
      <c r="C2268" s="325" t="s">
        <v>915</v>
      </c>
      <c r="D2268" s="1419"/>
      <c r="E2268" s="380" t="s">
        <v>15</v>
      </c>
      <c r="F2268" s="359">
        <v>7</v>
      </c>
      <c r="G2268" s="208"/>
      <c r="H2268" s="347">
        <f t="shared" ref="H2268:H2269" si="251">F2268*G2268</f>
        <v>0</v>
      </c>
    </row>
    <row r="2269" spans="2:8">
      <c r="B2269" s="1433"/>
      <c r="C2269" s="325" t="s">
        <v>916</v>
      </c>
      <c r="D2269" s="1420"/>
      <c r="E2269" s="369" t="s">
        <v>15</v>
      </c>
      <c r="F2269" s="381">
        <v>2</v>
      </c>
      <c r="G2269" s="208"/>
      <c r="H2269" s="347">
        <f t="shared" si="251"/>
        <v>0</v>
      </c>
    </row>
    <row r="2270" spans="2:8" ht="22.5">
      <c r="B2270" s="1416" t="s">
        <v>2552</v>
      </c>
      <c r="C2270" s="319" t="s">
        <v>926</v>
      </c>
      <c r="D2270" s="1428"/>
      <c r="E2270" s="364"/>
      <c r="F2270" s="365"/>
      <c r="G2270" s="340"/>
      <c r="H2270" s="282"/>
    </row>
    <row r="2271" spans="2:8" ht="33.75">
      <c r="B2271" s="1417"/>
      <c r="C2271" s="323" t="s">
        <v>927</v>
      </c>
      <c r="D2271" s="1429"/>
      <c r="E2271" s="320"/>
      <c r="F2271" s="321"/>
      <c r="G2271" s="264"/>
      <c r="H2271" s="265"/>
    </row>
    <row r="2272" spans="2:8">
      <c r="B2272" s="1417"/>
      <c r="C2272" s="324" t="s">
        <v>924</v>
      </c>
      <c r="D2272" s="1429"/>
      <c r="E2272" s="366"/>
      <c r="F2272" s="367"/>
      <c r="G2272" s="286"/>
      <c r="H2272" s="287"/>
    </row>
    <row r="2273" spans="2:8">
      <c r="B2273" s="1433"/>
      <c r="C2273" s="325" t="s">
        <v>925</v>
      </c>
      <c r="D2273" s="1420"/>
      <c r="E2273" s="402" t="s">
        <v>1</v>
      </c>
      <c r="F2273" s="403">
        <v>27</v>
      </c>
      <c r="G2273" s="208"/>
      <c r="H2273" s="347">
        <f t="shared" ref="H2273" si="252">F2273*G2273</f>
        <v>0</v>
      </c>
    </row>
    <row r="2274" spans="2:8" ht="22.5">
      <c r="B2274" s="1416" t="s">
        <v>2553</v>
      </c>
      <c r="C2274" s="319" t="s">
        <v>928</v>
      </c>
      <c r="D2274" s="1428"/>
      <c r="E2274" s="364"/>
      <c r="F2274" s="365"/>
      <c r="G2274" s="281"/>
      <c r="H2274" s="282"/>
    </row>
    <row r="2275" spans="2:8" ht="22.5">
      <c r="B2275" s="1417"/>
      <c r="C2275" s="324" t="s">
        <v>930</v>
      </c>
      <c r="D2275" s="1429"/>
      <c r="E2275" s="366"/>
      <c r="F2275" s="367"/>
      <c r="G2275" s="286"/>
      <c r="H2275" s="287"/>
    </row>
    <row r="2276" spans="2:8">
      <c r="B2276" s="1433"/>
      <c r="C2276" s="325" t="s">
        <v>17</v>
      </c>
      <c r="D2276" s="1420"/>
      <c r="E2276" s="402" t="s">
        <v>1</v>
      </c>
      <c r="F2276" s="403">
        <v>13</v>
      </c>
      <c r="G2276" s="208"/>
      <c r="H2276" s="347">
        <f t="shared" ref="H2276" si="253">F2276*G2276</f>
        <v>0</v>
      </c>
    </row>
    <row r="2277" spans="2:8" ht="22.5">
      <c r="B2277" s="1416" t="s">
        <v>2554</v>
      </c>
      <c r="C2277" s="319" t="s">
        <v>929</v>
      </c>
      <c r="D2277" s="1428"/>
      <c r="E2277" s="364"/>
      <c r="F2277" s="365"/>
      <c r="G2277" s="281"/>
      <c r="H2277" s="282"/>
    </row>
    <row r="2278" spans="2:8" ht="33.75">
      <c r="B2278" s="1417"/>
      <c r="C2278" s="323" t="s">
        <v>3798</v>
      </c>
      <c r="D2278" s="1429"/>
      <c r="E2278" s="320"/>
      <c r="F2278" s="321"/>
      <c r="G2278" s="264"/>
      <c r="H2278" s="265"/>
    </row>
    <row r="2279" spans="2:8" ht="22.5">
      <c r="B2279" s="1417"/>
      <c r="C2279" s="323" t="s">
        <v>941</v>
      </c>
      <c r="D2279" s="1429"/>
      <c r="E2279" s="320"/>
      <c r="F2279" s="321"/>
      <c r="G2279" s="264"/>
      <c r="H2279" s="265"/>
    </row>
    <row r="2280" spans="2:8" ht="22.5">
      <c r="B2280" s="1417"/>
      <c r="C2280" s="323" t="s">
        <v>931</v>
      </c>
      <c r="D2280" s="1429"/>
      <c r="E2280" s="320"/>
      <c r="F2280" s="321"/>
      <c r="G2280" s="264"/>
      <c r="H2280" s="265"/>
    </row>
    <row r="2281" spans="2:8">
      <c r="B2281" s="1417"/>
      <c r="C2281" s="324" t="s">
        <v>932</v>
      </c>
      <c r="D2281" s="1429"/>
      <c r="E2281" s="366"/>
      <c r="F2281" s="367"/>
      <c r="G2281" s="345"/>
      <c r="H2281" s="287"/>
    </row>
    <row r="2282" spans="2:8">
      <c r="B2282" s="1417"/>
      <c r="C2282" s="325" t="s">
        <v>933</v>
      </c>
      <c r="D2282" s="1419"/>
      <c r="E2282" s="380" t="s">
        <v>1</v>
      </c>
      <c r="F2282" s="359">
        <v>2</v>
      </c>
      <c r="G2282" s="208"/>
      <c r="H2282" s="347">
        <f t="shared" ref="H2282:H2283" si="254">F2282*G2282</f>
        <v>0</v>
      </c>
    </row>
    <row r="2283" spans="2:8">
      <c r="B2283" s="1433"/>
      <c r="C2283" s="325" t="s">
        <v>934</v>
      </c>
      <c r="D2283" s="1420"/>
      <c r="E2283" s="369" t="s">
        <v>1</v>
      </c>
      <c r="F2283" s="381">
        <v>2</v>
      </c>
      <c r="G2283" s="208"/>
      <c r="H2283" s="347">
        <f t="shared" si="254"/>
        <v>0</v>
      </c>
    </row>
    <row r="2284" spans="2:8" ht="22.5">
      <c r="B2284" s="1416" t="s">
        <v>2555</v>
      </c>
      <c r="C2284" s="319" t="s">
        <v>940</v>
      </c>
      <c r="D2284" s="1428"/>
      <c r="E2284" s="364"/>
      <c r="F2284" s="365"/>
      <c r="G2284" s="281"/>
      <c r="H2284" s="282"/>
    </row>
    <row r="2285" spans="2:8" ht="33.75">
      <c r="B2285" s="1417"/>
      <c r="C2285" s="323" t="s">
        <v>942</v>
      </c>
      <c r="D2285" s="1429"/>
      <c r="E2285" s="320"/>
      <c r="F2285" s="321"/>
      <c r="G2285" s="264"/>
      <c r="H2285" s="265"/>
    </row>
    <row r="2286" spans="2:8" ht="22.5">
      <c r="B2286" s="1417"/>
      <c r="C2286" s="323" t="s">
        <v>941</v>
      </c>
      <c r="D2286" s="1429"/>
      <c r="E2286" s="320"/>
      <c r="F2286" s="321"/>
      <c r="G2286" s="264"/>
      <c r="H2286" s="265"/>
    </row>
    <row r="2287" spans="2:8">
      <c r="B2287" s="1417"/>
      <c r="C2287" s="324" t="s">
        <v>932</v>
      </c>
      <c r="D2287" s="1429"/>
      <c r="E2287" s="366"/>
      <c r="F2287" s="367"/>
      <c r="G2287" s="286"/>
      <c r="H2287" s="287"/>
    </row>
    <row r="2288" spans="2:8">
      <c r="B2288" s="1417"/>
      <c r="C2288" s="325" t="s">
        <v>943</v>
      </c>
      <c r="D2288" s="1419"/>
      <c r="E2288" s="380" t="s">
        <v>1</v>
      </c>
      <c r="F2288" s="359">
        <v>8</v>
      </c>
      <c r="G2288" s="208"/>
      <c r="H2288" s="347">
        <f t="shared" ref="H2288:H2289" si="255">F2288*G2288</f>
        <v>0</v>
      </c>
    </row>
    <row r="2289" spans="2:8">
      <c r="B2289" s="1433"/>
      <c r="C2289" s="325" t="s">
        <v>944</v>
      </c>
      <c r="D2289" s="1420"/>
      <c r="E2289" s="369" t="s">
        <v>1</v>
      </c>
      <c r="F2289" s="381">
        <v>4</v>
      </c>
      <c r="G2289" s="208"/>
      <c r="H2289" s="347">
        <f t="shared" si="255"/>
        <v>0</v>
      </c>
    </row>
    <row r="2290" spans="2:8" ht="22.5">
      <c r="B2290" s="1416" t="s">
        <v>2556</v>
      </c>
      <c r="C2290" s="319" t="s">
        <v>938</v>
      </c>
      <c r="D2290" s="1428"/>
      <c r="E2290" s="364"/>
      <c r="F2290" s="365"/>
      <c r="G2290" s="340"/>
      <c r="H2290" s="282"/>
    </row>
    <row r="2291" spans="2:8" ht="33.75">
      <c r="B2291" s="1417"/>
      <c r="C2291" s="323" t="s">
        <v>935</v>
      </c>
      <c r="D2291" s="1429"/>
      <c r="E2291" s="320"/>
      <c r="F2291" s="321"/>
      <c r="G2291" s="322"/>
      <c r="H2291" s="265"/>
    </row>
    <row r="2292" spans="2:8" ht="33.75">
      <c r="B2292" s="1417"/>
      <c r="C2292" s="323" t="s">
        <v>927</v>
      </c>
      <c r="D2292" s="1429"/>
      <c r="E2292" s="320"/>
      <c r="F2292" s="321"/>
      <c r="G2292" s="322"/>
      <c r="H2292" s="265"/>
    </row>
    <row r="2293" spans="2:8">
      <c r="B2293" s="1417"/>
      <c r="C2293" s="324" t="s">
        <v>924</v>
      </c>
      <c r="D2293" s="1429"/>
      <c r="E2293" s="366"/>
      <c r="F2293" s="367"/>
      <c r="G2293" s="345"/>
      <c r="H2293" s="287"/>
    </row>
    <row r="2294" spans="2:8">
      <c r="B2294" s="1417"/>
      <c r="C2294" s="325" t="s">
        <v>936</v>
      </c>
      <c r="D2294" s="1419"/>
      <c r="E2294" s="380" t="s">
        <v>15</v>
      </c>
      <c r="F2294" s="359">
        <v>18</v>
      </c>
      <c r="G2294" s="208"/>
      <c r="H2294" s="347">
        <f t="shared" ref="H2294:H2296" si="256">F2294*G2294</f>
        <v>0</v>
      </c>
    </row>
    <row r="2295" spans="2:8">
      <c r="B2295" s="1417"/>
      <c r="C2295" s="325" t="s">
        <v>937</v>
      </c>
      <c r="D2295" s="1419"/>
      <c r="E2295" s="326" t="s">
        <v>1</v>
      </c>
      <c r="F2295" s="327">
        <v>6</v>
      </c>
      <c r="G2295" s="208"/>
      <c r="H2295" s="347">
        <f t="shared" si="256"/>
        <v>0</v>
      </c>
    </row>
    <row r="2296" spans="2:8">
      <c r="B2296" s="1433"/>
      <c r="C2296" s="325" t="s">
        <v>939</v>
      </c>
      <c r="D2296" s="1420"/>
      <c r="E2296" s="326" t="s">
        <v>70</v>
      </c>
      <c r="F2296" s="327">
        <v>9</v>
      </c>
      <c r="G2296" s="208"/>
      <c r="H2296" s="347">
        <f t="shared" si="256"/>
        <v>0</v>
      </c>
    </row>
    <row r="2297" spans="2:8">
      <c r="B2297" s="1439"/>
      <c r="C2297" s="1440"/>
      <c r="D2297" s="1440"/>
      <c r="E2297" s="1440"/>
      <c r="F2297" s="1440"/>
      <c r="G2297" s="1440"/>
      <c r="H2297" s="1441"/>
    </row>
    <row r="2298" spans="2:8" ht="23.25" customHeight="1">
      <c r="B2298" s="1430" t="s">
        <v>4721</v>
      </c>
      <c r="C2298" s="1431"/>
      <c r="D2298" s="1431"/>
      <c r="E2298" s="1431"/>
      <c r="F2298" s="1431"/>
      <c r="G2298" s="1431"/>
      <c r="H2298" s="1432"/>
    </row>
    <row r="2299" spans="2:8">
      <c r="B2299" s="1439"/>
      <c r="C2299" s="1440"/>
      <c r="D2299" s="1440"/>
      <c r="E2299" s="1440"/>
      <c r="F2299" s="1440"/>
      <c r="G2299" s="1440"/>
      <c r="H2299" s="1441"/>
    </row>
    <row r="2300" spans="2:8">
      <c r="B2300" s="278" t="s">
        <v>77</v>
      </c>
      <c r="C2300" s="1442" t="s">
        <v>4470</v>
      </c>
      <c r="D2300" s="1443"/>
      <c r="E2300" s="1443"/>
      <c r="F2300" s="1443"/>
      <c r="G2300" s="1444"/>
      <c r="H2300" s="469">
        <f>SUM(H2210:H2296)</f>
        <v>0</v>
      </c>
    </row>
    <row r="2301" spans="2:8">
      <c r="B2301" s="1439"/>
      <c r="C2301" s="1440"/>
      <c r="D2301" s="1440"/>
      <c r="E2301" s="1440"/>
      <c r="F2301" s="1440"/>
      <c r="G2301" s="1440"/>
      <c r="H2301" s="1441"/>
    </row>
    <row r="2302" spans="2:8">
      <c r="B2302" s="470" t="s">
        <v>96</v>
      </c>
      <c r="C2302" s="1442" t="s">
        <v>9</v>
      </c>
      <c r="D2302" s="1443"/>
      <c r="E2302" s="1443"/>
      <c r="F2302" s="1443"/>
      <c r="G2302" s="1443"/>
      <c r="H2302" s="1444"/>
    </row>
    <row r="2303" spans="2:8">
      <c r="B2303" s="1439"/>
      <c r="C2303" s="1440"/>
      <c r="D2303" s="1440"/>
      <c r="E2303" s="1440"/>
      <c r="F2303" s="1440"/>
      <c r="G2303" s="1440"/>
      <c r="H2303" s="1441"/>
    </row>
    <row r="2304" spans="2:8" ht="22.5">
      <c r="B2304" s="1416" t="s">
        <v>2557</v>
      </c>
      <c r="C2304" s="319" t="s">
        <v>3799</v>
      </c>
      <c r="D2304" s="1428"/>
      <c r="E2304" s="372"/>
      <c r="F2304" s="339"/>
      <c r="G2304" s="471"/>
      <c r="H2304" s="385"/>
    </row>
    <row r="2305" spans="2:8">
      <c r="B2305" s="1417"/>
      <c r="C2305" s="323" t="s">
        <v>301</v>
      </c>
      <c r="D2305" s="1429"/>
      <c r="E2305" s="373"/>
      <c r="F2305" s="243"/>
      <c r="G2305" s="244"/>
      <c r="H2305" s="387"/>
    </row>
    <row r="2306" spans="2:8">
      <c r="B2306" s="1417"/>
      <c r="C2306" s="323" t="s">
        <v>620</v>
      </c>
      <c r="D2306" s="1429"/>
      <c r="E2306" s="373"/>
      <c r="F2306" s="243"/>
      <c r="G2306" s="244"/>
      <c r="H2306" s="387"/>
    </row>
    <row r="2307" spans="2:8" ht="45">
      <c r="B2307" s="1417"/>
      <c r="C2307" s="349" t="s">
        <v>2136</v>
      </c>
      <c r="D2307" s="1429"/>
      <c r="E2307" s="373"/>
      <c r="F2307" s="243"/>
      <c r="G2307" s="244"/>
      <c r="H2307" s="387"/>
    </row>
    <row r="2308" spans="2:8" ht="67.5">
      <c r="B2308" s="1417"/>
      <c r="C2308" s="349" t="s">
        <v>4387</v>
      </c>
      <c r="D2308" s="1429"/>
      <c r="E2308" s="373"/>
      <c r="F2308" s="243"/>
      <c r="G2308" s="244"/>
      <c r="H2308" s="387"/>
    </row>
    <row r="2309" spans="2:8" ht="56.25">
      <c r="B2309" s="1417"/>
      <c r="C2309" s="349" t="s">
        <v>2137</v>
      </c>
      <c r="D2309" s="1429"/>
      <c r="E2309" s="373"/>
      <c r="F2309" s="243"/>
      <c r="G2309" s="244"/>
      <c r="H2309" s="387"/>
    </row>
    <row r="2310" spans="2:8" ht="67.5">
      <c r="B2310" s="1417"/>
      <c r="C2310" s="349" t="s">
        <v>4388</v>
      </c>
      <c r="D2310" s="1429"/>
      <c r="E2310" s="373"/>
      <c r="F2310" s="243"/>
      <c r="G2310" s="244"/>
      <c r="H2310" s="387"/>
    </row>
    <row r="2311" spans="2:8" ht="56.25">
      <c r="B2311" s="1417"/>
      <c r="C2311" s="349" t="s">
        <v>2138</v>
      </c>
      <c r="D2311" s="1429"/>
      <c r="E2311" s="373"/>
      <c r="F2311" s="243"/>
      <c r="G2311" s="244"/>
      <c r="H2311" s="387"/>
    </row>
    <row r="2312" spans="2:8" ht="67.5">
      <c r="B2312" s="1417"/>
      <c r="C2312" s="349" t="s">
        <v>4389</v>
      </c>
      <c r="D2312" s="1429"/>
      <c r="E2312" s="373"/>
      <c r="F2312" s="243"/>
      <c r="G2312" s="244"/>
      <c r="H2312" s="387"/>
    </row>
    <row r="2313" spans="2:8" ht="45">
      <c r="B2313" s="1417"/>
      <c r="C2313" s="323" t="s">
        <v>2139</v>
      </c>
      <c r="D2313" s="1429"/>
      <c r="E2313" s="373"/>
      <c r="F2313" s="243"/>
      <c r="G2313" s="244"/>
      <c r="H2313" s="387"/>
    </row>
    <row r="2314" spans="2:8" ht="67.5">
      <c r="B2314" s="1417"/>
      <c r="C2314" s="323" t="s">
        <v>4390</v>
      </c>
      <c r="D2314" s="1429"/>
      <c r="E2314" s="373"/>
      <c r="F2314" s="243"/>
      <c r="G2314" s="244"/>
      <c r="H2314" s="387"/>
    </row>
    <row r="2315" spans="2:8">
      <c r="B2315" s="1417"/>
      <c r="C2315" s="324" t="s">
        <v>120</v>
      </c>
      <c r="D2315" s="1419"/>
      <c r="E2315" s="356"/>
      <c r="F2315" s="357"/>
      <c r="G2315" s="472"/>
      <c r="H2315" s="389"/>
    </row>
    <row r="2316" spans="2:8">
      <c r="B2316" s="1417"/>
      <c r="C2316" s="325" t="s">
        <v>2140</v>
      </c>
      <c r="D2316" s="1419"/>
      <c r="E2316" s="326" t="s">
        <v>15</v>
      </c>
      <c r="F2316" s="327">
        <v>120</v>
      </c>
      <c r="G2316" s="208"/>
      <c r="H2316" s="347">
        <f t="shared" ref="H2316:H2317" si="257">F2316*G2316</f>
        <v>0</v>
      </c>
    </row>
    <row r="2317" spans="2:8">
      <c r="B2317" s="1433"/>
      <c r="C2317" s="325" t="s">
        <v>352</v>
      </c>
      <c r="D2317" s="1420"/>
      <c r="E2317" s="326" t="s">
        <v>15</v>
      </c>
      <c r="F2317" s="327">
        <v>50</v>
      </c>
      <c r="G2317" s="208"/>
      <c r="H2317" s="347">
        <f t="shared" si="257"/>
        <v>0</v>
      </c>
    </row>
    <row r="2318" spans="2:8">
      <c r="B2318" s="1416" t="s">
        <v>2558</v>
      </c>
      <c r="C2318" s="319" t="s">
        <v>302</v>
      </c>
      <c r="D2318" s="1418"/>
      <c r="E2318" s="1421"/>
      <c r="F2318" s="1422"/>
      <c r="G2318" s="1422"/>
      <c r="H2318" s="1423"/>
    </row>
    <row r="2319" spans="2:8" ht="22.5">
      <c r="B2319" s="1417"/>
      <c r="C2319" s="323" t="s">
        <v>303</v>
      </c>
      <c r="D2319" s="1419"/>
      <c r="E2319" s="1424"/>
      <c r="F2319" s="1425"/>
      <c r="G2319" s="1425"/>
      <c r="H2319" s="1426"/>
    </row>
    <row r="2320" spans="2:8">
      <c r="B2320" s="1417"/>
      <c r="C2320" s="349" t="s">
        <v>301</v>
      </c>
      <c r="D2320" s="1419"/>
      <c r="E2320" s="1424"/>
      <c r="F2320" s="1425"/>
      <c r="G2320" s="1425"/>
      <c r="H2320" s="1426"/>
    </row>
    <row r="2321" spans="2:8">
      <c r="B2321" s="1417"/>
      <c r="C2321" s="349" t="s">
        <v>620</v>
      </c>
      <c r="D2321" s="1419"/>
      <c r="E2321" s="1424"/>
      <c r="F2321" s="1425"/>
      <c r="G2321" s="1425"/>
      <c r="H2321" s="1426"/>
    </row>
    <row r="2322" spans="2:8" ht="45">
      <c r="B2322" s="1417"/>
      <c r="C2322" s="349" t="s">
        <v>2136</v>
      </c>
      <c r="D2322" s="1419"/>
      <c r="E2322" s="1424"/>
      <c r="F2322" s="1425"/>
      <c r="G2322" s="1425"/>
      <c r="H2322" s="1426"/>
    </row>
    <row r="2323" spans="2:8" ht="67.5">
      <c r="B2323" s="1417"/>
      <c r="C2323" s="349" t="s">
        <v>4391</v>
      </c>
      <c r="D2323" s="1419"/>
      <c r="E2323" s="1424"/>
      <c r="F2323" s="1425"/>
      <c r="G2323" s="1425"/>
      <c r="H2323" s="1426"/>
    </row>
    <row r="2324" spans="2:8" ht="56.25">
      <c r="B2324" s="1417"/>
      <c r="C2324" s="349" t="s">
        <v>2137</v>
      </c>
      <c r="D2324" s="1419"/>
      <c r="E2324" s="1424"/>
      <c r="F2324" s="1425"/>
      <c r="G2324" s="1425"/>
      <c r="H2324" s="1426"/>
    </row>
    <row r="2325" spans="2:8" ht="67.5">
      <c r="B2325" s="1417"/>
      <c r="C2325" s="349" t="s">
        <v>4392</v>
      </c>
      <c r="D2325" s="1419"/>
      <c r="E2325" s="1424"/>
      <c r="F2325" s="1425"/>
      <c r="G2325" s="1425"/>
      <c r="H2325" s="1426"/>
    </row>
    <row r="2326" spans="2:8" ht="56.25">
      <c r="B2326" s="1417"/>
      <c r="C2326" s="349" t="s">
        <v>2138</v>
      </c>
      <c r="D2326" s="1419"/>
      <c r="E2326" s="1424"/>
      <c r="F2326" s="1425"/>
      <c r="G2326" s="1425"/>
      <c r="H2326" s="1426"/>
    </row>
    <row r="2327" spans="2:8" ht="67.5">
      <c r="B2327" s="1417"/>
      <c r="C2327" s="349" t="s">
        <v>4393</v>
      </c>
      <c r="D2327" s="1419"/>
      <c r="E2327" s="1424"/>
      <c r="F2327" s="1425"/>
      <c r="G2327" s="1425"/>
      <c r="H2327" s="1426"/>
    </row>
    <row r="2328" spans="2:8" ht="45">
      <c r="B2328" s="1417"/>
      <c r="C2328" s="349" t="s">
        <v>2139</v>
      </c>
      <c r="D2328" s="1419"/>
      <c r="E2328" s="1424"/>
      <c r="F2328" s="1425"/>
      <c r="G2328" s="1425"/>
      <c r="H2328" s="1426"/>
    </row>
    <row r="2329" spans="2:8" ht="67.5">
      <c r="B2329" s="1417"/>
      <c r="C2329" s="349" t="s">
        <v>4394</v>
      </c>
      <c r="D2329" s="1419"/>
      <c r="E2329" s="1424"/>
      <c r="F2329" s="1425"/>
      <c r="G2329" s="1425"/>
      <c r="H2329" s="1426"/>
    </row>
    <row r="2330" spans="2:8">
      <c r="B2330" s="1417"/>
      <c r="C2330" s="325" t="s">
        <v>120</v>
      </c>
      <c r="D2330" s="1420"/>
      <c r="E2330" s="369" t="s">
        <v>15</v>
      </c>
      <c r="F2330" s="381">
        <v>2300</v>
      </c>
      <c r="G2330" s="208"/>
      <c r="H2330" s="347">
        <f t="shared" ref="H2330" si="258">F2330*G2330</f>
        <v>0</v>
      </c>
    </row>
    <row r="2331" spans="2:8">
      <c r="B2331" s="1416" t="s">
        <v>2559</v>
      </c>
      <c r="C2331" s="319" t="s">
        <v>304</v>
      </c>
      <c r="D2331" s="1428"/>
      <c r="E2331" s="372"/>
      <c r="F2331" s="339"/>
      <c r="G2331" s="471"/>
      <c r="H2331" s="385"/>
    </row>
    <row r="2332" spans="2:8" ht="22.5">
      <c r="B2332" s="1417"/>
      <c r="C2332" s="323" t="s">
        <v>303</v>
      </c>
      <c r="D2332" s="1429"/>
      <c r="E2332" s="373"/>
      <c r="F2332" s="243"/>
      <c r="G2332" s="244"/>
      <c r="H2332" s="387"/>
    </row>
    <row r="2333" spans="2:8">
      <c r="B2333" s="1417"/>
      <c r="C2333" s="323" t="s">
        <v>301</v>
      </c>
      <c r="D2333" s="1429"/>
      <c r="E2333" s="373"/>
      <c r="F2333" s="243"/>
      <c r="G2333" s="244"/>
      <c r="H2333" s="387"/>
    </row>
    <row r="2334" spans="2:8">
      <c r="B2334" s="1417"/>
      <c r="C2334" s="323" t="s">
        <v>620</v>
      </c>
      <c r="D2334" s="1429"/>
      <c r="E2334" s="373"/>
      <c r="F2334" s="243"/>
      <c r="G2334" s="244"/>
      <c r="H2334" s="387"/>
    </row>
    <row r="2335" spans="2:8" ht="45">
      <c r="B2335" s="1417"/>
      <c r="C2335" s="349" t="s">
        <v>2141</v>
      </c>
      <c r="D2335" s="1429"/>
      <c r="E2335" s="373"/>
      <c r="F2335" s="243"/>
      <c r="G2335" s="244"/>
      <c r="H2335" s="387"/>
    </row>
    <row r="2336" spans="2:8" ht="67.5">
      <c r="B2336" s="1417"/>
      <c r="C2336" s="349" t="s">
        <v>4395</v>
      </c>
      <c r="D2336" s="1429"/>
      <c r="E2336" s="373"/>
      <c r="F2336" s="243"/>
      <c r="G2336" s="244"/>
      <c r="H2336" s="387"/>
    </row>
    <row r="2337" spans="2:8" ht="56.25">
      <c r="B2337" s="1417"/>
      <c r="C2337" s="349" t="s">
        <v>2142</v>
      </c>
      <c r="D2337" s="1429"/>
      <c r="E2337" s="373"/>
      <c r="F2337" s="243"/>
      <c r="G2337" s="244"/>
      <c r="H2337" s="387"/>
    </row>
    <row r="2338" spans="2:8" ht="67.5">
      <c r="B2338" s="1417"/>
      <c r="C2338" s="349" t="s">
        <v>4396</v>
      </c>
      <c r="D2338" s="1429"/>
      <c r="E2338" s="373"/>
      <c r="F2338" s="243"/>
      <c r="G2338" s="244"/>
      <c r="H2338" s="387"/>
    </row>
    <row r="2339" spans="2:8" ht="56.25">
      <c r="B2339" s="1417"/>
      <c r="C2339" s="349" t="s">
        <v>2143</v>
      </c>
      <c r="D2339" s="1429"/>
      <c r="E2339" s="373"/>
      <c r="F2339" s="243"/>
      <c r="G2339" s="244"/>
      <c r="H2339" s="387"/>
    </row>
    <row r="2340" spans="2:8" ht="67.5">
      <c r="B2340" s="1417"/>
      <c r="C2340" s="349" t="s">
        <v>4393</v>
      </c>
      <c r="D2340" s="1429"/>
      <c r="E2340" s="373"/>
      <c r="F2340" s="243"/>
      <c r="G2340" s="244"/>
      <c r="H2340" s="387"/>
    </row>
    <row r="2341" spans="2:8" ht="56.25">
      <c r="B2341" s="1417"/>
      <c r="C2341" s="349" t="s">
        <v>2144</v>
      </c>
      <c r="D2341" s="1429"/>
      <c r="E2341" s="373"/>
      <c r="F2341" s="243"/>
      <c r="G2341" s="244"/>
      <c r="H2341" s="387"/>
    </row>
    <row r="2342" spans="2:8" ht="67.5">
      <c r="B2342" s="1417"/>
      <c r="C2342" s="349" t="s">
        <v>4397</v>
      </c>
      <c r="D2342" s="1429"/>
      <c r="E2342" s="373"/>
      <c r="F2342" s="243"/>
      <c r="G2342" s="244"/>
      <c r="H2342" s="387"/>
    </row>
    <row r="2343" spans="2:8">
      <c r="B2343" s="1417"/>
      <c r="C2343" s="342" t="s">
        <v>120</v>
      </c>
      <c r="D2343" s="1429"/>
      <c r="E2343" s="356"/>
      <c r="F2343" s="357"/>
      <c r="G2343" s="472"/>
      <c r="H2343" s="389"/>
    </row>
    <row r="2344" spans="2:8">
      <c r="B2344" s="1417"/>
      <c r="C2344" s="325" t="s">
        <v>621</v>
      </c>
      <c r="D2344" s="1419"/>
      <c r="E2344" s="380" t="s">
        <v>15</v>
      </c>
      <c r="F2344" s="359">
        <v>700</v>
      </c>
      <c r="G2344" s="208"/>
      <c r="H2344" s="347">
        <f t="shared" ref="H2344:H2345" si="259">F2344*G2344</f>
        <v>0</v>
      </c>
    </row>
    <row r="2345" spans="2:8">
      <c r="B2345" s="1433"/>
      <c r="C2345" s="325" t="s">
        <v>622</v>
      </c>
      <c r="D2345" s="1419"/>
      <c r="E2345" s="369" t="s">
        <v>15</v>
      </c>
      <c r="F2345" s="381">
        <v>3550</v>
      </c>
      <c r="G2345" s="208"/>
      <c r="H2345" s="347">
        <f t="shared" si="259"/>
        <v>0</v>
      </c>
    </row>
    <row r="2346" spans="2:8" ht="22.5">
      <c r="B2346" s="1416" t="s">
        <v>2560</v>
      </c>
      <c r="C2346" s="382" t="s">
        <v>946</v>
      </c>
      <c r="D2346" s="1428"/>
      <c r="E2346" s="372"/>
      <c r="F2346" s="339"/>
      <c r="G2346" s="412"/>
      <c r="H2346" s="385"/>
    </row>
    <row r="2347" spans="2:8" ht="33.75">
      <c r="B2347" s="1417"/>
      <c r="C2347" s="383" t="s">
        <v>947</v>
      </c>
      <c r="D2347" s="1429"/>
      <c r="E2347" s="356"/>
      <c r="F2347" s="357"/>
      <c r="G2347" s="414"/>
      <c r="H2347" s="389"/>
    </row>
    <row r="2348" spans="2:8">
      <c r="B2348" s="1433"/>
      <c r="C2348" s="1358" t="s">
        <v>948</v>
      </c>
      <c r="D2348" s="1420"/>
      <c r="E2348" s="358" t="s">
        <v>70</v>
      </c>
      <c r="F2348" s="359">
        <v>16</v>
      </c>
      <c r="G2348" s="208"/>
      <c r="H2348" s="347">
        <f t="shared" ref="H2348" si="260">F2348*G2348</f>
        <v>0</v>
      </c>
    </row>
    <row r="2349" spans="2:8">
      <c r="B2349" s="1416" t="s">
        <v>2561</v>
      </c>
      <c r="C2349" s="325" t="s">
        <v>949</v>
      </c>
      <c r="D2349" s="1418"/>
      <c r="E2349" s="473"/>
      <c r="F2349" s="361"/>
      <c r="G2349" s="298"/>
      <c r="H2349" s="256"/>
    </row>
    <row r="2350" spans="2:8">
      <c r="B2350" s="1433"/>
      <c r="C2350" s="325" t="s">
        <v>950</v>
      </c>
      <c r="D2350" s="1420"/>
      <c r="E2350" s="369" t="s">
        <v>70</v>
      </c>
      <c r="F2350" s="381">
        <v>60</v>
      </c>
      <c r="G2350" s="208"/>
      <c r="H2350" s="347">
        <f t="shared" ref="H2350" si="261">F2350*G2350</f>
        <v>0</v>
      </c>
    </row>
    <row r="2351" spans="2:8" ht="22.5">
      <c r="B2351" s="1416" t="s">
        <v>2562</v>
      </c>
      <c r="C2351" s="319" t="s">
        <v>951</v>
      </c>
      <c r="D2351" s="1428"/>
      <c r="E2351" s="364"/>
      <c r="F2351" s="365"/>
      <c r="G2351" s="374"/>
      <c r="H2351" s="282"/>
    </row>
    <row r="2352" spans="2:8" ht="22.5">
      <c r="B2352" s="1417"/>
      <c r="C2352" s="323" t="s">
        <v>952</v>
      </c>
      <c r="D2352" s="1429"/>
      <c r="E2352" s="320"/>
      <c r="F2352" s="321"/>
      <c r="G2352" s="375"/>
      <c r="H2352" s="265"/>
    </row>
    <row r="2353" spans="2:8">
      <c r="B2353" s="1417"/>
      <c r="C2353" s="324" t="s">
        <v>953</v>
      </c>
      <c r="D2353" s="1429"/>
      <c r="E2353" s="366"/>
      <c r="F2353" s="367"/>
      <c r="G2353" s="376"/>
      <c r="H2353" s="287"/>
    </row>
    <row r="2354" spans="2:8">
      <c r="B2354" s="1433"/>
      <c r="C2354" s="325" t="s">
        <v>954</v>
      </c>
      <c r="D2354" s="1420"/>
      <c r="E2354" s="402" t="s">
        <v>70</v>
      </c>
      <c r="F2354" s="403">
        <v>70</v>
      </c>
      <c r="G2354" s="208"/>
      <c r="H2354" s="347">
        <f t="shared" ref="H2354" si="262">F2354*G2354</f>
        <v>0</v>
      </c>
    </row>
    <row r="2355" spans="2:8" ht="22.5">
      <c r="B2355" s="1416" t="s">
        <v>2563</v>
      </c>
      <c r="C2355" s="319" t="s">
        <v>361</v>
      </c>
      <c r="D2355" s="1428"/>
      <c r="E2355" s="364"/>
      <c r="F2355" s="365"/>
      <c r="G2355" s="340"/>
      <c r="H2355" s="282"/>
    </row>
    <row r="2356" spans="2:8" ht="22.5">
      <c r="B2356" s="1417"/>
      <c r="C2356" s="323" t="s">
        <v>305</v>
      </c>
      <c r="D2356" s="1429"/>
      <c r="E2356" s="320"/>
      <c r="F2356" s="321"/>
      <c r="G2356" s="322"/>
      <c r="H2356" s="265"/>
    </row>
    <row r="2357" spans="2:8" ht="22.5">
      <c r="B2357" s="1417"/>
      <c r="C2357" s="323" t="s">
        <v>37</v>
      </c>
      <c r="D2357" s="1429"/>
      <c r="E2357" s="320"/>
      <c r="F2357" s="321"/>
      <c r="G2357" s="322"/>
      <c r="H2357" s="265"/>
    </row>
    <row r="2358" spans="2:8">
      <c r="B2358" s="1417"/>
      <c r="C2358" s="323" t="s">
        <v>306</v>
      </c>
      <c r="D2358" s="1429"/>
      <c r="E2358" s="320"/>
      <c r="F2358" s="321"/>
      <c r="G2358" s="322"/>
      <c r="H2358" s="265"/>
    </row>
    <row r="2359" spans="2:8">
      <c r="B2359" s="1417"/>
      <c r="C2359" s="324" t="s">
        <v>286</v>
      </c>
      <c r="D2359" s="1429"/>
      <c r="E2359" s="366"/>
      <c r="F2359" s="367"/>
      <c r="G2359" s="376"/>
      <c r="H2359" s="287"/>
    </row>
    <row r="2360" spans="2:8">
      <c r="B2360" s="1417"/>
      <c r="C2360" s="325" t="s">
        <v>307</v>
      </c>
      <c r="D2360" s="1419"/>
      <c r="E2360" s="380" t="s">
        <v>70</v>
      </c>
      <c r="F2360" s="359">
        <v>10</v>
      </c>
      <c r="G2360" s="208"/>
      <c r="H2360" s="347">
        <f t="shared" ref="H2360:H2362" si="263">F2360*G2360</f>
        <v>0</v>
      </c>
    </row>
    <row r="2361" spans="2:8">
      <c r="B2361" s="1417"/>
      <c r="C2361" s="325" t="s">
        <v>308</v>
      </c>
      <c r="D2361" s="1419"/>
      <c r="E2361" s="326" t="s">
        <v>70</v>
      </c>
      <c r="F2361" s="327">
        <v>10</v>
      </c>
      <c r="G2361" s="208"/>
      <c r="H2361" s="347">
        <f t="shared" si="263"/>
        <v>0</v>
      </c>
    </row>
    <row r="2362" spans="2:8">
      <c r="B2362" s="1433"/>
      <c r="C2362" s="325" t="s">
        <v>309</v>
      </c>
      <c r="D2362" s="1420"/>
      <c r="E2362" s="369" t="s">
        <v>70</v>
      </c>
      <c r="F2362" s="381">
        <v>10</v>
      </c>
      <c r="G2362" s="208"/>
      <c r="H2362" s="347">
        <f t="shared" si="263"/>
        <v>0</v>
      </c>
    </row>
    <row r="2363" spans="2:8">
      <c r="B2363" s="1416" t="s">
        <v>2564</v>
      </c>
      <c r="C2363" s="319" t="s">
        <v>310</v>
      </c>
      <c r="D2363" s="1428"/>
      <c r="E2363" s="372"/>
      <c r="F2363" s="339"/>
      <c r="G2363" s="384"/>
      <c r="H2363" s="385"/>
    </row>
    <row r="2364" spans="2:8" ht="22.5">
      <c r="B2364" s="1417"/>
      <c r="C2364" s="323" t="s">
        <v>311</v>
      </c>
      <c r="D2364" s="1429"/>
      <c r="E2364" s="373"/>
      <c r="F2364" s="243"/>
      <c r="G2364" s="386"/>
      <c r="H2364" s="387"/>
    </row>
    <row r="2365" spans="2:8">
      <c r="B2365" s="1417"/>
      <c r="C2365" s="323" t="s">
        <v>312</v>
      </c>
      <c r="D2365" s="1429"/>
      <c r="E2365" s="373"/>
      <c r="F2365" s="243"/>
      <c r="G2365" s="386"/>
      <c r="H2365" s="387"/>
    </row>
    <row r="2366" spans="2:8" ht="22.5">
      <c r="B2366" s="1417"/>
      <c r="C2366" s="323" t="s">
        <v>313</v>
      </c>
      <c r="D2366" s="1429"/>
      <c r="E2366" s="373"/>
      <c r="F2366" s="243"/>
      <c r="G2366" s="386"/>
      <c r="H2366" s="387"/>
    </row>
    <row r="2367" spans="2:8">
      <c r="B2367" s="1433"/>
      <c r="C2367" s="325" t="s">
        <v>209</v>
      </c>
      <c r="D2367" s="1420"/>
      <c r="E2367" s="326" t="s">
        <v>1</v>
      </c>
      <c r="F2367" s="327">
        <v>4</v>
      </c>
      <c r="G2367" s="208"/>
      <c r="H2367" s="347">
        <f t="shared" ref="H2367" si="264">F2367*G2367</f>
        <v>0</v>
      </c>
    </row>
    <row r="2368" spans="2:8">
      <c r="B2368" s="1439"/>
      <c r="C2368" s="1440"/>
      <c r="D2368" s="1440"/>
      <c r="E2368" s="1440"/>
      <c r="F2368" s="1440"/>
      <c r="G2368" s="1440"/>
      <c r="H2368" s="1441"/>
    </row>
    <row r="2369" spans="2:8">
      <c r="B2369" s="278" t="s">
        <v>96</v>
      </c>
      <c r="C2369" s="1442" t="s">
        <v>314</v>
      </c>
      <c r="D2369" s="1443"/>
      <c r="E2369" s="1443"/>
      <c r="F2369" s="1443"/>
      <c r="G2369" s="1444"/>
      <c r="H2369" s="474">
        <f>SUM(H2304:H2368)</f>
        <v>0</v>
      </c>
    </row>
    <row r="2370" spans="2:8">
      <c r="B2370" s="1439"/>
      <c r="C2370" s="1440"/>
      <c r="D2370" s="1440"/>
      <c r="E2370" s="1440"/>
      <c r="F2370" s="1440"/>
      <c r="G2370" s="1440"/>
      <c r="H2370" s="1441"/>
    </row>
    <row r="2371" spans="2:8">
      <c r="B2371" s="278" t="s">
        <v>2565</v>
      </c>
      <c r="C2371" s="1442" t="s">
        <v>322</v>
      </c>
      <c r="D2371" s="1443"/>
      <c r="E2371" s="1443"/>
      <c r="F2371" s="1443"/>
      <c r="G2371" s="1443"/>
      <c r="H2371" s="1444"/>
    </row>
    <row r="2372" spans="2:8">
      <c r="B2372" s="1439"/>
      <c r="C2372" s="1440"/>
      <c r="D2372" s="1440"/>
      <c r="E2372" s="1440"/>
      <c r="F2372" s="1440"/>
      <c r="G2372" s="1440"/>
      <c r="H2372" s="1441"/>
    </row>
    <row r="2373" spans="2:8" ht="33.75">
      <c r="B2373" s="1416" t="s">
        <v>2566</v>
      </c>
      <c r="C2373" s="319" t="s">
        <v>2145</v>
      </c>
      <c r="D2373" s="1428"/>
      <c r="E2373" s="372"/>
      <c r="F2373" s="339"/>
      <c r="G2373" s="384"/>
      <c r="H2373" s="385"/>
    </row>
    <row r="2374" spans="2:8">
      <c r="B2374" s="1417"/>
      <c r="C2374" s="323" t="s">
        <v>325</v>
      </c>
      <c r="D2374" s="1429"/>
      <c r="E2374" s="373"/>
      <c r="F2374" s="243"/>
      <c r="G2374" s="386"/>
      <c r="H2374" s="387"/>
    </row>
    <row r="2375" spans="2:8" ht="45">
      <c r="B2375" s="1417"/>
      <c r="C2375" s="349" t="s">
        <v>4398</v>
      </c>
      <c r="D2375" s="1429"/>
      <c r="E2375" s="373"/>
      <c r="F2375" s="243"/>
      <c r="G2375" s="386"/>
      <c r="H2375" s="387"/>
    </row>
    <row r="2376" spans="2:8" ht="33.75">
      <c r="B2376" s="1417"/>
      <c r="C2376" s="323" t="s">
        <v>327</v>
      </c>
      <c r="D2376" s="1429"/>
      <c r="E2376" s="373"/>
      <c r="F2376" s="243"/>
      <c r="G2376" s="386"/>
      <c r="H2376" s="387"/>
    </row>
    <row r="2377" spans="2:8" ht="33.75">
      <c r="B2377" s="1417"/>
      <c r="C2377" s="323" t="s">
        <v>328</v>
      </c>
      <c r="D2377" s="1429"/>
      <c r="E2377" s="373"/>
      <c r="F2377" s="243"/>
      <c r="G2377" s="386"/>
      <c r="H2377" s="387"/>
    </row>
    <row r="2378" spans="2:8" ht="22.5">
      <c r="B2378" s="1417"/>
      <c r="C2378" s="323" t="s">
        <v>329</v>
      </c>
      <c r="D2378" s="1429"/>
      <c r="E2378" s="373"/>
      <c r="F2378" s="243"/>
      <c r="G2378" s="386"/>
      <c r="H2378" s="387"/>
    </row>
    <row r="2379" spans="2:8" ht="22.5">
      <c r="B2379" s="1417"/>
      <c r="C2379" s="323" t="s">
        <v>330</v>
      </c>
      <c r="D2379" s="1429"/>
      <c r="E2379" s="373"/>
      <c r="F2379" s="243"/>
      <c r="G2379" s="386"/>
      <c r="H2379" s="387"/>
    </row>
    <row r="2380" spans="2:8">
      <c r="B2380" s="1417"/>
      <c r="C2380" s="324" t="s">
        <v>120</v>
      </c>
      <c r="D2380" s="1429"/>
      <c r="E2380" s="356"/>
      <c r="F2380" s="357"/>
      <c r="G2380" s="388"/>
      <c r="H2380" s="389"/>
    </row>
    <row r="2381" spans="2:8">
      <c r="B2381" s="1433"/>
      <c r="C2381" s="325" t="s">
        <v>4722</v>
      </c>
      <c r="D2381" s="1420"/>
      <c r="E2381" s="402" t="s">
        <v>15</v>
      </c>
      <c r="F2381" s="403">
        <v>200</v>
      </c>
      <c r="G2381" s="208"/>
      <c r="H2381" s="347">
        <f t="shared" ref="H2381" si="265">F2381*G2381</f>
        <v>0</v>
      </c>
    </row>
    <row r="2382" spans="2:8" ht="22.5">
      <c r="B2382" s="1416" t="s">
        <v>2567</v>
      </c>
      <c r="C2382" s="319" t="s">
        <v>3800</v>
      </c>
      <c r="D2382" s="1428"/>
      <c r="E2382" s="364"/>
      <c r="F2382" s="365"/>
      <c r="G2382" s="340"/>
      <c r="H2382" s="282"/>
    </row>
    <row r="2383" spans="2:8" ht="33.75">
      <c r="B2383" s="1417"/>
      <c r="C2383" s="324" t="s">
        <v>4619</v>
      </c>
      <c r="D2383" s="1429"/>
      <c r="E2383" s="366"/>
      <c r="F2383" s="367"/>
      <c r="G2383" s="345"/>
      <c r="H2383" s="287"/>
    </row>
    <row r="2384" spans="2:8">
      <c r="B2384" s="1433"/>
      <c r="C2384" s="325" t="s">
        <v>120</v>
      </c>
      <c r="D2384" s="1420"/>
      <c r="E2384" s="402" t="s">
        <v>15</v>
      </c>
      <c r="F2384" s="403">
        <v>480</v>
      </c>
      <c r="G2384" s="208"/>
      <c r="H2384" s="347">
        <f t="shared" ref="H2384" si="266">F2384*G2384</f>
        <v>0</v>
      </c>
    </row>
    <row r="2385" spans="2:8" ht="22.5">
      <c r="B2385" s="1416" t="s">
        <v>2568</v>
      </c>
      <c r="C2385" s="319" t="s">
        <v>2146</v>
      </c>
      <c r="D2385" s="1428"/>
      <c r="E2385" s="364"/>
      <c r="F2385" s="365"/>
      <c r="G2385" s="340"/>
      <c r="H2385" s="282"/>
    </row>
    <row r="2386" spans="2:8">
      <c r="B2386" s="1417"/>
      <c r="C2386" s="323" t="s">
        <v>325</v>
      </c>
      <c r="D2386" s="1429"/>
      <c r="E2386" s="320"/>
      <c r="F2386" s="321"/>
      <c r="G2386" s="322"/>
      <c r="H2386" s="265"/>
    </row>
    <row r="2387" spans="2:8" ht="45">
      <c r="B2387" s="1417"/>
      <c r="C2387" s="349" t="s">
        <v>4398</v>
      </c>
      <c r="D2387" s="1429"/>
      <c r="E2387" s="320"/>
      <c r="F2387" s="321"/>
      <c r="G2387" s="322"/>
      <c r="H2387" s="265"/>
    </row>
    <row r="2388" spans="2:8" ht="33.75">
      <c r="B2388" s="1417"/>
      <c r="C2388" s="323" t="s">
        <v>327</v>
      </c>
      <c r="D2388" s="1429"/>
      <c r="E2388" s="320"/>
      <c r="F2388" s="321"/>
      <c r="G2388" s="322"/>
      <c r="H2388" s="265"/>
    </row>
    <row r="2389" spans="2:8" ht="33.75">
      <c r="B2389" s="1417"/>
      <c r="C2389" s="323" t="s">
        <v>328</v>
      </c>
      <c r="D2389" s="1429"/>
      <c r="E2389" s="320"/>
      <c r="F2389" s="321"/>
      <c r="G2389" s="322"/>
      <c r="H2389" s="265"/>
    </row>
    <row r="2390" spans="2:8" ht="22.5">
      <c r="B2390" s="1417"/>
      <c r="C2390" s="323" t="s">
        <v>329</v>
      </c>
      <c r="D2390" s="1429"/>
      <c r="E2390" s="320"/>
      <c r="F2390" s="321"/>
      <c r="G2390" s="322"/>
      <c r="H2390" s="265"/>
    </row>
    <row r="2391" spans="2:8" ht="22.5">
      <c r="B2391" s="1417"/>
      <c r="C2391" s="323" t="s">
        <v>330</v>
      </c>
      <c r="D2391" s="1429"/>
      <c r="E2391" s="320"/>
      <c r="F2391" s="321"/>
      <c r="G2391" s="322"/>
      <c r="H2391" s="265"/>
    </row>
    <row r="2392" spans="2:8">
      <c r="B2392" s="1417"/>
      <c r="C2392" s="324" t="s">
        <v>120</v>
      </c>
      <c r="D2392" s="1429"/>
      <c r="E2392" s="366"/>
      <c r="F2392" s="367"/>
      <c r="G2392" s="345"/>
      <c r="H2392" s="287"/>
    </row>
    <row r="2393" spans="2:8">
      <c r="B2393" s="1433"/>
      <c r="C2393" s="325" t="s">
        <v>3669</v>
      </c>
      <c r="D2393" s="1420"/>
      <c r="E2393" s="402" t="s">
        <v>15</v>
      </c>
      <c r="F2393" s="403">
        <v>42</v>
      </c>
      <c r="G2393" s="208"/>
      <c r="H2393" s="347">
        <f t="shared" ref="H2393" si="267">F2393*G2393</f>
        <v>0</v>
      </c>
    </row>
    <row r="2394" spans="2:8" ht="22.5">
      <c r="B2394" s="1416" t="s">
        <v>2569</v>
      </c>
      <c r="C2394" s="319" t="s">
        <v>3801</v>
      </c>
      <c r="D2394" s="1428"/>
      <c r="E2394" s="364"/>
      <c r="F2394" s="365"/>
      <c r="G2394" s="340"/>
      <c r="H2394" s="282"/>
    </row>
    <row r="2395" spans="2:8" ht="33.75">
      <c r="B2395" s="1417"/>
      <c r="C2395" s="324" t="s">
        <v>4619</v>
      </c>
      <c r="D2395" s="1429"/>
      <c r="E2395" s="366"/>
      <c r="F2395" s="367"/>
      <c r="G2395" s="345"/>
      <c r="H2395" s="287"/>
    </row>
    <row r="2396" spans="2:8">
      <c r="B2396" s="1433"/>
      <c r="C2396" s="325" t="s">
        <v>120</v>
      </c>
      <c r="D2396" s="1420"/>
      <c r="E2396" s="402" t="s">
        <v>15</v>
      </c>
      <c r="F2396" s="403">
        <v>168</v>
      </c>
      <c r="G2396" s="208"/>
      <c r="H2396" s="347">
        <f t="shared" ref="H2396" si="268">F2396*G2396</f>
        <v>0</v>
      </c>
    </row>
    <row r="2397" spans="2:8" ht="33.75">
      <c r="B2397" s="1416" t="s">
        <v>2570</v>
      </c>
      <c r="C2397" s="319" t="s">
        <v>752</v>
      </c>
      <c r="D2397" s="1428"/>
      <c r="E2397" s="364"/>
      <c r="F2397" s="365"/>
      <c r="G2397" s="340"/>
      <c r="H2397" s="282"/>
    </row>
    <row r="2398" spans="2:8" ht="22.5">
      <c r="B2398" s="1417"/>
      <c r="C2398" s="323" t="s">
        <v>323</v>
      </c>
      <c r="D2398" s="1429"/>
      <c r="E2398" s="320"/>
      <c r="F2398" s="321"/>
      <c r="G2398" s="322"/>
      <c r="H2398" s="265"/>
    </row>
    <row r="2399" spans="2:8">
      <c r="B2399" s="1417"/>
      <c r="C2399" s="323" t="s">
        <v>324</v>
      </c>
      <c r="D2399" s="1429"/>
      <c r="E2399" s="320"/>
      <c r="F2399" s="321"/>
      <c r="G2399" s="322"/>
      <c r="H2399" s="265"/>
    </row>
    <row r="2400" spans="2:8" ht="22.5">
      <c r="B2400" s="1417"/>
      <c r="C2400" s="323" t="s">
        <v>331</v>
      </c>
      <c r="D2400" s="1429"/>
      <c r="E2400" s="320"/>
      <c r="F2400" s="321"/>
      <c r="G2400" s="322"/>
      <c r="H2400" s="265"/>
    </row>
    <row r="2401" spans="2:8">
      <c r="B2401" s="1417"/>
      <c r="C2401" s="324" t="s">
        <v>120</v>
      </c>
      <c r="D2401" s="1429"/>
      <c r="E2401" s="366"/>
      <c r="F2401" s="367"/>
      <c r="G2401" s="345"/>
      <c r="H2401" s="287"/>
    </row>
    <row r="2402" spans="2:8" ht="22.5">
      <c r="B2402" s="1433"/>
      <c r="C2402" s="325" t="s">
        <v>3666</v>
      </c>
      <c r="D2402" s="1420"/>
      <c r="E2402" s="402" t="s">
        <v>15</v>
      </c>
      <c r="F2402" s="403">
        <v>160</v>
      </c>
      <c r="G2402" s="208"/>
      <c r="H2402" s="347">
        <f t="shared" ref="H2402" si="269">F2402*G2402</f>
        <v>0</v>
      </c>
    </row>
    <row r="2403" spans="2:8" ht="22.5">
      <c r="B2403" s="1416" t="s">
        <v>2571</v>
      </c>
      <c r="C2403" s="319" t="s">
        <v>753</v>
      </c>
      <c r="D2403" s="1428"/>
      <c r="E2403" s="364"/>
      <c r="F2403" s="365"/>
      <c r="G2403" s="340"/>
      <c r="H2403" s="282"/>
    </row>
    <row r="2404" spans="2:8">
      <c r="B2404" s="1417"/>
      <c r="C2404" s="323" t="s">
        <v>325</v>
      </c>
      <c r="D2404" s="1429"/>
      <c r="E2404" s="320"/>
      <c r="F2404" s="321"/>
      <c r="G2404" s="322"/>
      <c r="H2404" s="265"/>
    </row>
    <row r="2405" spans="2:8" ht="45">
      <c r="B2405" s="1417"/>
      <c r="C2405" s="349" t="s">
        <v>4398</v>
      </c>
      <c r="D2405" s="1429"/>
      <c r="E2405" s="320"/>
      <c r="F2405" s="321"/>
      <c r="G2405" s="322"/>
      <c r="H2405" s="265"/>
    </row>
    <row r="2406" spans="2:8" ht="33.75">
      <c r="B2406" s="1417"/>
      <c r="C2406" s="323" t="s">
        <v>327</v>
      </c>
      <c r="D2406" s="1429"/>
      <c r="E2406" s="320"/>
      <c r="F2406" s="321"/>
      <c r="G2406" s="322"/>
      <c r="H2406" s="265"/>
    </row>
    <row r="2407" spans="2:8" ht="33.75">
      <c r="B2407" s="1417"/>
      <c r="C2407" s="323" t="s">
        <v>328</v>
      </c>
      <c r="D2407" s="1429"/>
      <c r="E2407" s="320"/>
      <c r="F2407" s="321"/>
      <c r="G2407" s="322"/>
      <c r="H2407" s="265"/>
    </row>
    <row r="2408" spans="2:8" ht="22.5">
      <c r="B2408" s="1417"/>
      <c r="C2408" s="323" t="s">
        <v>329</v>
      </c>
      <c r="D2408" s="1429"/>
      <c r="E2408" s="320"/>
      <c r="F2408" s="321"/>
      <c r="G2408" s="322"/>
      <c r="H2408" s="265"/>
    </row>
    <row r="2409" spans="2:8" ht="22.5">
      <c r="B2409" s="1417"/>
      <c r="C2409" s="323" t="s">
        <v>330</v>
      </c>
      <c r="D2409" s="1429"/>
      <c r="E2409" s="320"/>
      <c r="F2409" s="321"/>
      <c r="G2409" s="322"/>
      <c r="H2409" s="265"/>
    </row>
    <row r="2410" spans="2:8">
      <c r="B2410" s="1417"/>
      <c r="C2410" s="324" t="s">
        <v>120</v>
      </c>
      <c r="D2410" s="1429"/>
      <c r="E2410" s="366"/>
      <c r="F2410" s="367"/>
      <c r="G2410" s="345"/>
      <c r="H2410" s="287"/>
    </row>
    <row r="2411" spans="2:8" ht="22.5">
      <c r="B2411" s="1433"/>
      <c r="C2411" s="325" t="s">
        <v>3666</v>
      </c>
      <c r="D2411" s="1420"/>
      <c r="E2411" s="402" t="s">
        <v>15</v>
      </c>
      <c r="F2411" s="403">
        <v>160</v>
      </c>
      <c r="G2411" s="208"/>
      <c r="H2411" s="347">
        <f t="shared" ref="H2411" si="270">F2411*G2411</f>
        <v>0</v>
      </c>
    </row>
    <row r="2412" spans="2:8" ht="22.5">
      <c r="B2412" s="1416" t="s">
        <v>2572</v>
      </c>
      <c r="C2412" s="319" t="s">
        <v>754</v>
      </c>
      <c r="D2412" s="1428"/>
      <c r="E2412" s="364"/>
      <c r="F2412" s="365"/>
      <c r="G2412" s="340"/>
      <c r="H2412" s="282"/>
    </row>
    <row r="2413" spans="2:8" ht="33.75">
      <c r="B2413" s="1417"/>
      <c r="C2413" s="324" t="s">
        <v>4619</v>
      </c>
      <c r="D2413" s="1429"/>
      <c r="E2413" s="366"/>
      <c r="F2413" s="367"/>
      <c r="G2413" s="345"/>
      <c r="H2413" s="287"/>
    </row>
    <row r="2414" spans="2:8" ht="16.5" customHeight="1">
      <c r="B2414" s="1433"/>
      <c r="C2414" s="325" t="s">
        <v>120</v>
      </c>
      <c r="D2414" s="1420"/>
      <c r="E2414" s="402" t="s">
        <v>15</v>
      </c>
      <c r="F2414" s="403">
        <v>380</v>
      </c>
      <c r="G2414" s="208"/>
      <c r="H2414" s="347">
        <f t="shared" ref="H2414" si="271">F2414*G2414</f>
        <v>0</v>
      </c>
    </row>
    <row r="2415" spans="2:8" ht="22.5">
      <c r="B2415" s="1416" t="s">
        <v>2573</v>
      </c>
      <c r="C2415" s="319" t="s">
        <v>461</v>
      </c>
      <c r="D2415" s="1428"/>
      <c r="E2415" s="364"/>
      <c r="F2415" s="365"/>
      <c r="G2415" s="340"/>
      <c r="H2415" s="282"/>
    </row>
    <row r="2416" spans="2:8" ht="22.5">
      <c r="B2416" s="1417"/>
      <c r="C2416" s="323" t="s">
        <v>323</v>
      </c>
      <c r="D2416" s="1429"/>
      <c r="E2416" s="320"/>
      <c r="F2416" s="321"/>
      <c r="G2416" s="322"/>
      <c r="H2416" s="265"/>
    </row>
    <row r="2417" spans="2:8">
      <c r="B2417" s="1417"/>
      <c r="C2417" s="323" t="s">
        <v>467</v>
      </c>
      <c r="D2417" s="1429"/>
      <c r="E2417" s="320"/>
      <c r="F2417" s="321"/>
      <c r="G2417" s="322"/>
      <c r="H2417" s="265"/>
    </row>
    <row r="2418" spans="2:8" ht="22.5">
      <c r="B2418" s="1417"/>
      <c r="C2418" s="323" t="s">
        <v>462</v>
      </c>
      <c r="D2418" s="1429"/>
      <c r="E2418" s="320"/>
      <c r="F2418" s="321"/>
      <c r="G2418" s="322"/>
      <c r="H2418" s="265"/>
    </row>
    <row r="2419" spans="2:8">
      <c r="B2419" s="1417"/>
      <c r="C2419" s="324" t="s">
        <v>120</v>
      </c>
      <c r="D2419" s="1429"/>
      <c r="E2419" s="366"/>
      <c r="F2419" s="367"/>
      <c r="G2419" s="345"/>
      <c r="H2419" s="287"/>
    </row>
    <row r="2420" spans="2:8">
      <c r="B2420" s="1417"/>
      <c r="C2420" s="324" t="s">
        <v>3645</v>
      </c>
      <c r="D2420" s="1419"/>
      <c r="E2420" s="380" t="s">
        <v>15</v>
      </c>
      <c r="F2420" s="359">
        <v>110</v>
      </c>
      <c r="G2420" s="208"/>
      <c r="H2420" s="347">
        <f t="shared" ref="H2420:H2422" si="272">F2420*G2420</f>
        <v>0</v>
      </c>
    </row>
    <row r="2421" spans="2:8">
      <c r="B2421" s="1417"/>
      <c r="C2421" s="325" t="s">
        <v>3802</v>
      </c>
      <c r="D2421" s="1419"/>
      <c r="E2421" s="326" t="s">
        <v>15</v>
      </c>
      <c r="F2421" s="327">
        <v>240</v>
      </c>
      <c r="G2421" s="208"/>
      <c r="H2421" s="347">
        <f t="shared" si="272"/>
        <v>0</v>
      </c>
    </row>
    <row r="2422" spans="2:8">
      <c r="B2422" s="1433"/>
      <c r="C2422" s="325" t="s">
        <v>3803</v>
      </c>
      <c r="D2422" s="1420"/>
      <c r="E2422" s="369" t="s">
        <v>15</v>
      </c>
      <c r="F2422" s="381">
        <v>60</v>
      </c>
      <c r="G2422" s="208"/>
      <c r="H2422" s="347">
        <f t="shared" si="272"/>
        <v>0</v>
      </c>
    </row>
    <row r="2423" spans="2:8">
      <c r="B2423" s="1416" t="s">
        <v>2574</v>
      </c>
      <c r="C2423" s="319" t="s">
        <v>460</v>
      </c>
      <c r="D2423" s="1428"/>
      <c r="E2423" s="364"/>
      <c r="F2423" s="365"/>
      <c r="G2423" s="340"/>
      <c r="H2423" s="282"/>
    </row>
    <row r="2424" spans="2:8" ht="22.5">
      <c r="B2424" s="1417"/>
      <c r="C2424" s="323" t="s">
        <v>463</v>
      </c>
      <c r="D2424" s="1429"/>
      <c r="E2424" s="320"/>
      <c r="F2424" s="321"/>
      <c r="G2424" s="322"/>
      <c r="H2424" s="265"/>
    </row>
    <row r="2425" spans="2:8" ht="45">
      <c r="B2425" s="1417"/>
      <c r="C2425" s="349" t="s">
        <v>4399</v>
      </c>
      <c r="D2425" s="1429"/>
      <c r="E2425" s="320"/>
      <c r="F2425" s="321"/>
      <c r="G2425" s="322"/>
      <c r="H2425" s="265"/>
    </row>
    <row r="2426" spans="2:8" ht="45">
      <c r="B2426" s="1417"/>
      <c r="C2426" s="349" t="s">
        <v>4400</v>
      </c>
      <c r="D2426" s="1429"/>
      <c r="E2426" s="320"/>
      <c r="F2426" s="321"/>
      <c r="G2426" s="322"/>
      <c r="H2426" s="265"/>
    </row>
    <row r="2427" spans="2:8">
      <c r="B2427" s="1417"/>
      <c r="C2427" s="323"/>
      <c r="D2427" s="1429"/>
      <c r="E2427" s="320"/>
      <c r="F2427" s="321"/>
      <c r="G2427" s="322"/>
      <c r="H2427" s="265"/>
    </row>
    <row r="2428" spans="2:8" ht="33.75">
      <c r="B2428" s="1417"/>
      <c r="C2428" s="323" t="s">
        <v>464</v>
      </c>
      <c r="D2428" s="1429"/>
      <c r="E2428" s="320"/>
      <c r="F2428" s="321"/>
      <c r="G2428" s="322"/>
      <c r="H2428" s="265"/>
    </row>
    <row r="2429" spans="2:8" ht="22.5">
      <c r="B2429" s="1417"/>
      <c r="C2429" s="323" t="s">
        <v>465</v>
      </c>
      <c r="D2429" s="1429"/>
      <c r="E2429" s="320"/>
      <c r="F2429" s="321"/>
      <c r="G2429" s="322"/>
      <c r="H2429" s="265"/>
    </row>
    <row r="2430" spans="2:8" ht="22.5">
      <c r="B2430" s="1417"/>
      <c r="C2430" s="323" t="s">
        <v>4620</v>
      </c>
      <c r="D2430" s="1429"/>
      <c r="E2430" s="320"/>
      <c r="F2430" s="321"/>
      <c r="G2430" s="322"/>
      <c r="H2430" s="265"/>
    </row>
    <row r="2431" spans="2:8">
      <c r="B2431" s="1417"/>
      <c r="C2431" s="324" t="s">
        <v>120</v>
      </c>
      <c r="D2431" s="1429"/>
      <c r="E2431" s="366"/>
      <c r="F2431" s="367"/>
      <c r="G2431" s="345"/>
      <c r="H2431" s="287"/>
    </row>
    <row r="2432" spans="2:8">
      <c r="B2432" s="1417"/>
      <c r="C2432" s="325" t="s">
        <v>3802</v>
      </c>
      <c r="D2432" s="1419"/>
      <c r="E2432" s="380" t="s">
        <v>15</v>
      </c>
      <c r="F2432" s="359">
        <v>240</v>
      </c>
      <c r="G2432" s="208"/>
      <c r="H2432" s="347">
        <f t="shared" ref="H2432:H2433" si="273">F2432*G2432</f>
        <v>0</v>
      </c>
    </row>
    <row r="2433" spans="2:8">
      <c r="B2433" s="1433"/>
      <c r="C2433" s="325" t="s">
        <v>3804</v>
      </c>
      <c r="D2433" s="1420"/>
      <c r="E2433" s="369" t="s">
        <v>15</v>
      </c>
      <c r="F2433" s="381">
        <v>60</v>
      </c>
      <c r="G2433" s="208"/>
      <c r="H2433" s="347">
        <f t="shared" si="273"/>
        <v>0</v>
      </c>
    </row>
    <row r="2434" spans="2:8" ht="33.75">
      <c r="B2434" s="1416" t="s">
        <v>2575</v>
      </c>
      <c r="C2434" s="346" t="s">
        <v>4402</v>
      </c>
      <c r="D2434" s="1428"/>
      <c r="E2434" s="364"/>
      <c r="F2434" s="365"/>
      <c r="G2434" s="340"/>
      <c r="H2434" s="282"/>
    </row>
    <row r="2435" spans="2:8" ht="22.5">
      <c r="B2435" s="1417"/>
      <c r="C2435" s="349" t="s">
        <v>323</v>
      </c>
      <c r="D2435" s="1429"/>
      <c r="E2435" s="320"/>
      <c r="F2435" s="321"/>
      <c r="G2435" s="322"/>
      <c r="H2435" s="265"/>
    </row>
    <row r="2436" spans="2:8">
      <c r="B2436" s="1417"/>
      <c r="C2436" s="323" t="s">
        <v>466</v>
      </c>
      <c r="D2436" s="1429"/>
      <c r="E2436" s="320"/>
      <c r="F2436" s="321"/>
      <c r="G2436" s="322"/>
      <c r="H2436" s="265"/>
    </row>
    <row r="2437" spans="2:8" ht="22.5">
      <c r="B2437" s="1417"/>
      <c r="C2437" s="323" t="s">
        <v>462</v>
      </c>
      <c r="D2437" s="1429"/>
      <c r="E2437" s="320"/>
      <c r="F2437" s="321"/>
      <c r="G2437" s="322"/>
      <c r="H2437" s="265"/>
    </row>
    <row r="2438" spans="2:8">
      <c r="B2438" s="1417"/>
      <c r="C2438" s="324" t="s">
        <v>120</v>
      </c>
      <c r="D2438" s="1429"/>
      <c r="E2438" s="366"/>
      <c r="F2438" s="367"/>
      <c r="G2438" s="345"/>
      <c r="H2438" s="287"/>
    </row>
    <row r="2439" spans="2:8" ht="22.5">
      <c r="B2439" s="1417"/>
      <c r="C2439" s="325" t="s">
        <v>3805</v>
      </c>
      <c r="D2439" s="1419"/>
      <c r="E2439" s="380" t="s">
        <v>15</v>
      </c>
      <c r="F2439" s="359">
        <v>790</v>
      </c>
      <c r="G2439" s="208"/>
      <c r="H2439" s="347">
        <f t="shared" ref="H2439:H2443" si="274">F2439*G2439</f>
        <v>0</v>
      </c>
    </row>
    <row r="2440" spans="2:8">
      <c r="B2440" s="1417"/>
      <c r="C2440" s="325" t="s">
        <v>3662</v>
      </c>
      <c r="D2440" s="1419"/>
      <c r="E2440" s="326" t="s">
        <v>15</v>
      </c>
      <c r="F2440" s="327">
        <v>40</v>
      </c>
      <c r="G2440" s="208"/>
      <c r="H2440" s="347">
        <f t="shared" si="274"/>
        <v>0</v>
      </c>
    </row>
    <row r="2441" spans="2:8">
      <c r="B2441" s="1417"/>
      <c r="C2441" s="325" t="s">
        <v>3806</v>
      </c>
      <c r="D2441" s="1419"/>
      <c r="E2441" s="326" t="s">
        <v>15</v>
      </c>
      <c r="F2441" s="327">
        <v>130</v>
      </c>
      <c r="G2441" s="208"/>
      <c r="H2441" s="347">
        <f t="shared" si="274"/>
        <v>0</v>
      </c>
    </row>
    <row r="2442" spans="2:8" ht="22.5">
      <c r="B2442" s="1417"/>
      <c r="C2442" s="325" t="s">
        <v>3807</v>
      </c>
      <c r="D2442" s="1419"/>
      <c r="E2442" s="326" t="s">
        <v>15</v>
      </c>
      <c r="F2442" s="327">
        <v>410</v>
      </c>
      <c r="G2442" s="208"/>
      <c r="H2442" s="347">
        <f t="shared" si="274"/>
        <v>0</v>
      </c>
    </row>
    <row r="2443" spans="2:8">
      <c r="B2443" s="1433"/>
      <c r="C2443" s="325" t="s">
        <v>3808</v>
      </c>
      <c r="D2443" s="1420"/>
      <c r="E2443" s="369" t="s">
        <v>15</v>
      </c>
      <c r="F2443" s="381">
        <v>150</v>
      </c>
      <c r="G2443" s="208"/>
      <c r="H2443" s="347">
        <f t="shared" si="274"/>
        <v>0</v>
      </c>
    </row>
    <row r="2444" spans="2:8" ht="22.5">
      <c r="B2444" s="1416" t="s">
        <v>2576</v>
      </c>
      <c r="C2444" s="346" t="s">
        <v>624</v>
      </c>
      <c r="D2444" s="1428"/>
      <c r="E2444" s="364"/>
      <c r="F2444" s="365"/>
      <c r="G2444" s="281"/>
      <c r="H2444" s="282"/>
    </row>
    <row r="2445" spans="2:8" ht="22.5">
      <c r="B2445" s="1417"/>
      <c r="C2445" s="349" t="s">
        <v>463</v>
      </c>
      <c r="D2445" s="1429"/>
      <c r="E2445" s="320"/>
      <c r="F2445" s="321"/>
      <c r="G2445" s="264"/>
      <c r="H2445" s="265"/>
    </row>
    <row r="2446" spans="2:8" ht="45">
      <c r="B2446" s="1417"/>
      <c r="C2446" s="349" t="s">
        <v>4399</v>
      </c>
      <c r="D2446" s="1429"/>
      <c r="E2446" s="320"/>
      <c r="F2446" s="321"/>
      <c r="G2446" s="264"/>
      <c r="H2446" s="265"/>
    </row>
    <row r="2447" spans="2:8" ht="45">
      <c r="B2447" s="1417"/>
      <c r="C2447" s="349" t="s">
        <v>4400</v>
      </c>
      <c r="D2447" s="1429"/>
      <c r="E2447" s="320"/>
      <c r="F2447" s="321"/>
      <c r="G2447" s="264"/>
      <c r="H2447" s="265"/>
    </row>
    <row r="2448" spans="2:8" ht="45">
      <c r="B2448" s="1417"/>
      <c r="C2448" s="349" t="s">
        <v>4403</v>
      </c>
      <c r="D2448" s="1429"/>
      <c r="E2448" s="320"/>
      <c r="F2448" s="321"/>
      <c r="G2448" s="264"/>
      <c r="H2448" s="265"/>
    </row>
    <row r="2449" spans="2:8" ht="33.75">
      <c r="B2449" s="1417"/>
      <c r="C2449" s="349" t="s">
        <v>464</v>
      </c>
      <c r="D2449" s="1429"/>
      <c r="E2449" s="320"/>
      <c r="F2449" s="321"/>
      <c r="G2449" s="264"/>
      <c r="H2449" s="265"/>
    </row>
    <row r="2450" spans="2:8" ht="22.5">
      <c r="B2450" s="1417"/>
      <c r="C2450" s="323" t="s">
        <v>465</v>
      </c>
      <c r="D2450" s="1429"/>
      <c r="E2450" s="320"/>
      <c r="F2450" s="321"/>
      <c r="G2450" s="264"/>
      <c r="H2450" s="265"/>
    </row>
    <row r="2451" spans="2:8" ht="22.5">
      <c r="B2451" s="1417"/>
      <c r="C2451" s="323" t="s">
        <v>4620</v>
      </c>
      <c r="D2451" s="1429"/>
      <c r="E2451" s="320"/>
      <c r="F2451" s="321"/>
      <c r="G2451" s="264"/>
      <c r="H2451" s="265"/>
    </row>
    <row r="2452" spans="2:8">
      <c r="B2452" s="1417"/>
      <c r="C2452" s="324" t="s">
        <v>120</v>
      </c>
      <c r="D2452" s="1429"/>
      <c r="E2452" s="366"/>
      <c r="F2452" s="367"/>
      <c r="G2452" s="286"/>
      <c r="H2452" s="287"/>
    </row>
    <row r="2453" spans="2:8" ht="22.5">
      <c r="B2453" s="1417"/>
      <c r="C2453" s="325" t="s">
        <v>3809</v>
      </c>
      <c r="D2453" s="1419"/>
      <c r="E2453" s="380" t="s">
        <v>15</v>
      </c>
      <c r="F2453" s="359">
        <v>540</v>
      </c>
      <c r="G2453" s="208"/>
      <c r="H2453" s="347">
        <f t="shared" ref="H2453:H2458" si="275">F2453*G2453</f>
        <v>0</v>
      </c>
    </row>
    <row r="2454" spans="2:8">
      <c r="B2454" s="1417"/>
      <c r="C2454" s="325" t="s">
        <v>3662</v>
      </c>
      <c r="D2454" s="1419"/>
      <c r="E2454" s="1128" t="s">
        <v>15</v>
      </c>
      <c r="F2454" s="327">
        <v>40</v>
      </c>
      <c r="G2454" s="208"/>
      <c r="H2454" s="347">
        <f t="shared" si="275"/>
        <v>0</v>
      </c>
    </row>
    <row r="2455" spans="2:8">
      <c r="B2455" s="1417"/>
      <c r="C2455" s="325" t="s">
        <v>4723</v>
      </c>
      <c r="D2455" s="1419"/>
      <c r="E2455" s="1128" t="s">
        <v>15</v>
      </c>
      <c r="F2455" s="327">
        <v>130</v>
      </c>
      <c r="G2455" s="208"/>
      <c r="H2455" s="347">
        <f t="shared" si="275"/>
        <v>0</v>
      </c>
    </row>
    <row r="2456" spans="2:8">
      <c r="B2456" s="1417"/>
      <c r="C2456" s="325" t="s">
        <v>4724</v>
      </c>
      <c r="D2456" s="1419"/>
      <c r="E2456" s="1128" t="s">
        <v>15</v>
      </c>
      <c r="F2456" s="327">
        <v>16</v>
      </c>
      <c r="G2456" s="208"/>
      <c r="H2456" s="347">
        <f t="shared" si="275"/>
        <v>0</v>
      </c>
    </row>
    <row r="2457" spans="2:8" ht="22.5">
      <c r="B2457" s="1417"/>
      <c r="C2457" s="325" t="s">
        <v>3807</v>
      </c>
      <c r="D2457" s="1419"/>
      <c r="E2457" s="1128" t="s">
        <v>15</v>
      </c>
      <c r="F2457" s="327">
        <v>410</v>
      </c>
      <c r="G2457" s="208"/>
      <c r="H2457" s="347">
        <f t="shared" si="275"/>
        <v>0</v>
      </c>
    </row>
    <row r="2458" spans="2:8">
      <c r="B2458" s="1433"/>
      <c r="C2458" s="325" t="s">
        <v>3811</v>
      </c>
      <c r="D2458" s="1420"/>
      <c r="E2458" s="369" t="s">
        <v>15</v>
      </c>
      <c r="F2458" s="381">
        <v>150</v>
      </c>
      <c r="G2458" s="208"/>
      <c r="H2458" s="347">
        <f t="shared" si="275"/>
        <v>0</v>
      </c>
    </row>
    <row r="2459" spans="2:8">
      <c r="B2459" s="1416" t="s">
        <v>2577</v>
      </c>
      <c r="C2459" s="319" t="s">
        <v>468</v>
      </c>
      <c r="D2459" s="1428"/>
      <c r="E2459" s="364"/>
      <c r="F2459" s="365"/>
      <c r="G2459" s="281"/>
      <c r="H2459" s="282"/>
    </row>
    <row r="2460" spans="2:8" ht="22.5">
      <c r="B2460" s="1417"/>
      <c r="C2460" s="323" t="s">
        <v>469</v>
      </c>
      <c r="D2460" s="1429"/>
      <c r="E2460" s="320"/>
      <c r="F2460" s="321"/>
      <c r="G2460" s="264"/>
      <c r="H2460" s="265"/>
    </row>
    <row r="2461" spans="2:8">
      <c r="B2461" s="1417"/>
      <c r="C2461" s="323" t="s">
        <v>470</v>
      </c>
      <c r="D2461" s="1429"/>
      <c r="E2461" s="320"/>
      <c r="F2461" s="321"/>
      <c r="G2461" s="264"/>
      <c r="H2461" s="265"/>
    </row>
    <row r="2462" spans="2:8" ht="45">
      <c r="B2462" s="1417"/>
      <c r="C2462" s="323" t="s">
        <v>471</v>
      </c>
      <c r="D2462" s="1429"/>
      <c r="E2462" s="320"/>
      <c r="F2462" s="321"/>
      <c r="G2462" s="264"/>
      <c r="H2462" s="265"/>
    </row>
    <row r="2463" spans="2:8" ht="45">
      <c r="B2463" s="1417"/>
      <c r="C2463" s="349" t="s">
        <v>4401</v>
      </c>
      <c r="D2463" s="1429"/>
      <c r="E2463" s="320"/>
      <c r="F2463" s="321"/>
      <c r="G2463" s="264"/>
      <c r="H2463" s="265"/>
    </row>
    <row r="2464" spans="2:8">
      <c r="B2464" s="1417"/>
      <c r="C2464" s="323" t="s">
        <v>755</v>
      </c>
      <c r="D2464" s="1429"/>
      <c r="E2464" s="320"/>
      <c r="F2464" s="321"/>
      <c r="G2464" s="264"/>
      <c r="H2464" s="265"/>
    </row>
    <row r="2465" spans="2:8">
      <c r="B2465" s="1417"/>
      <c r="C2465" s="323" t="s">
        <v>472</v>
      </c>
      <c r="D2465" s="1429"/>
      <c r="E2465" s="320"/>
      <c r="F2465" s="321"/>
      <c r="G2465" s="264"/>
      <c r="H2465" s="265"/>
    </row>
    <row r="2466" spans="2:8" ht="22.5">
      <c r="B2466" s="1417"/>
      <c r="C2466" s="323" t="s">
        <v>4621</v>
      </c>
      <c r="D2466" s="1429"/>
      <c r="E2466" s="320"/>
      <c r="F2466" s="321"/>
      <c r="G2466" s="264"/>
      <c r="H2466" s="265"/>
    </row>
    <row r="2467" spans="2:8">
      <c r="B2467" s="1417"/>
      <c r="C2467" s="324" t="s">
        <v>120</v>
      </c>
      <c r="D2467" s="1429"/>
      <c r="E2467" s="366"/>
      <c r="F2467" s="367"/>
      <c r="G2467" s="286"/>
      <c r="H2467" s="287"/>
    </row>
    <row r="2468" spans="2:8">
      <c r="B2468" s="1417"/>
      <c r="C2468" s="325" t="s">
        <v>3810</v>
      </c>
      <c r="D2468" s="1419"/>
      <c r="E2468" s="380" t="s">
        <v>15</v>
      </c>
      <c r="F2468" s="359">
        <v>250</v>
      </c>
      <c r="G2468" s="208"/>
      <c r="H2468" s="347">
        <f t="shared" ref="H2468" si="276">F2468*G2468</f>
        <v>0</v>
      </c>
    </row>
    <row r="2469" spans="2:8" ht="33.75">
      <c r="B2469" s="1416" t="s">
        <v>2578</v>
      </c>
      <c r="C2469" s="319" t="s">
        <v>333</v>
      </c>
      <c r="D2469" s="1428"/>
      <c r="E2469" s="364"/>
      <c r="F2469" s="365"/>
      <c r="G2469" s="340"/>
      <c r="H2469" s="282"/>
    </row>
    <row r="2470" spans="2:8" ht="22.5">
      <c r="B2470" s="1417"/>
      <c r="C2470" s="323" t="s">
        <v>323</v>
      </c>
      <c r="D2470" s="1429"/>
      <c r="E2470" s="320"/>
      <c r="F2470" s="321"/>
      <c r="G2470" s="322"/>
      <c r="H2470" s="265"/>
    </row>
    <row r="2471" spans="2:8">
      <c r="B2471" s="1417"/>
      <c r="C2471" s="323" t="s">
        <v>324</v>
      </c>
      <c r="D2471" s="1429"/>
      <c r="E2471" s="320"/>
      <c r="F2471" s="321"/>
      <c r="G2471" s="322"/>
      <c r="H2471" s="265"/>
    </row>
    <row r="2472" spans="2:8" ht="22.5">
      <c r="B2472" s="1417"/>
      <c r="C2472" s="323" t="s">
        <v>331</v>
      </c>
      <c r="D2472" s="1429"/>
      <c r="E2472" s="320"/>
      <c r="F2472" s="321"/>
      <c r="G2472" s="322"/>
      <c r="H2472" s="265"/>
    </row>
    <row r="2473" spans="2:8">
      <c r="B2473" s="1417"/>
      <c r="C2473" s="324" t="s">
        <v>120</v>
      </c>
      <c r="D2473" s="1429"/>
      <c r="E2473" s="366"/>
      <c r="F2473" s="367"/>
      <c r="G2473" s="345"/>
      <c r="H2473" s="287"/>
    </row>
    <row r="2474" spans="2:8">
      <c r="B2474" s="1417"/>
      <c r="C2474" s="325" t="s">
        <v>3637</v>
      </c>
      <c r="D2474" s="1419"/>
      <c r="E2474" s="380" t="s">
        <v>15</v>
      </c>
      <c r="F2474" s="359">
        <v>70</v>
      </c>
      <c r="G2474" s="208"/>
      <c r="H2474" s="347">
        <f t="shared" ref="H2474:H2477" si="277">F2474*G2474</f>
        <v>0</v>
      </c>
    </row>
    <row r="2475" spans="2:8">
      <c r="B2475" s="1417"/>
      <c r="C2475" s="325" t="s">
        <v>3812</v>
      </c>
      <c r="D2475" s="1419"/>
      <c r="E2475" s="326" t="s">
        <v>15</v>
      </c>
      <c r="F2475" s="327">
        <v>13</v>
      </c>
      <c r="G2475" s="208"/>
      <c r="H2475" s="347">
        <f t="shared" si="277"/>
        <v>0</v>
      </c>
    </row>
    <row r="2476" spans="2:8">
      <c r="B2476" s="1417"/>
      <c r="C2476" s="325" t="s">
        <v>3813</v>
      </c>
      <c r="D2476" s="1419"/>
      <c r="E2476" s="326" t="s">
        <v>15</v>
      </c>
      <c r="F2476" s="327">
        <v>6</v>
      </c>
      <c r="G2476" s="208"/>
      <c r="H2476" s="347">
        <f t="shared" si="277"/>
        <v>0</v>
      </c>
    </row>
    <row r="2477" spans="2:8">
      <c r="B2477" s="1433"/>
      <c r="C2477" s="325" t="s">
        <v>3638</v>
      </c>
      <c r="D2477" s="1420"/>
      <c r="E2477" s="369" t="s">
        <v>15</v>
      </c>
      <c r="F2477" s="381">
        <v>13</v>
      </c>
      <c r="G2477" s="208"/>
      <c r="H2477" s="347">
        <f t="shared" si="277"/>
        <v>0</v>
      </c>
    </row>
    <row r="2478" spans="2:8" ht="22.5">
      <c r="B2478" s="1416" t="s">
        <v>2579</v>
      </c>
      <c r="C2478" s="346" t="s">
        <v>332</v>
      </c>
      <c r="D2478" s="1428"/>
      <c r="E2478" s="364"/>
      <c r="F2478" s="365"/>
      <c r="G2478" s="340"/>
      <c r="H2478" s="282"/>
    </row>
    <row r="2479" spans="2:8">
      <c r="B2479" s="1417"/>
      <c r="C2479" s="349" t="s">
        <v>325</v>
      </c>
      <c r="D2479" s="1429"/>
      <c r="E2479" s="320"/>
      <c r="F2479" s="321"/>
      <c r="G2479" s="322"/>
      <c r="H2479" s="265"/>
    </row>
    <row r="2480" spans="2:8" ht="45">
      <c r="B2480" s="1417"/>
      <c r="C2480" s="349" t="s">
        <v>4398</v>
      </c>
      <c r="D2480" s="1429"/>
      <c r="E2480" s="320"/>
      <c r="F2480" s="321"/>
      <c r="G2480" s="322"/>
      <c r="H2480" s="265"/>
    </row>
    <row r="2481" spans="2:8" ht="33.75">
      <c r="B2481" s="1417"/>
      <c r="C2481" s="349" t="s">
        <v>327</v>
      </c>
      <c r="D2481" s="1429"/>
      <c r="E2481" s="320"/>
      <c r="F2481" s="321"/>
      <c r="G2481" s="322"/>
      <c r="H2481" s="265"/>
    </row>
    <row r="2482" spans="2:8" ht="33.75">
      <c r="B2482" s="1417"/>
      <c r="C2482" s="323" t="s">
        <v>328</v>
      </c>
      <c r="D2482" s="1429"/>
      <c r="E2482" s="320"/>
      <c r="F2482" s="321"/>
      <c r="G2482" s="322"/>
      <c r="H2482" s="265"/>
    </row>
    <row r="2483" spans="2:8" ht="22.5">
      <c r="B2483" s="1417"/>
      <c r="C2483" s="323" t="s">
        <v>329</v>
      </c>
      <c r="D2483" s="1429"/>
      <c r="E2483" s="320"/>
      <c r="F2483" s="321"/>
      <c r="G2483" s="322"/>
      <c r="H2483" s="265"/>
    </row>
    <row r="2484" spans="2:8" ht="22.5">
      <c r="B2484" s="1417"/>
      <c r="C2484" s="323" t="s">
        <v>330</v>
      </c>
      <c r="D2484" s="1429"/>
      <c r="E2484" s="320"/>
      <c r="F2484" s="321"/>
      <c r="G2484" s="322"/>
      <c r="H2484" s="265"/>
    </row>
    <row r="2485" spans="2:8">
      <c r="B2485" s="1417"/>
      <c r="C2485" s="324" t="s">
        <v>120</v>
      </c>
      <c r="D2485" s="1429"/>
      <c r="E2485" s="366"/>
      <c r="F2485" s="367"/>
      <c r="G2485" s="345"/>
      <c r="H2485" s="287"/>
    </row>
    <row r="2486" spans="2:8">
      <c r="B2486" s="1417"/>
      <c r="C2486" s="325" t="s">
        <v>3814</v>
      </c>
      <c r="D2486" s="1419"/>
      <c r="E2486" s="380" t="s">
        <v>15</v>
      </c>
      <c r="F2486" s="359">
        <v>70</v>
      </c>
      <c r="G2486" s="208"/>
      <c r="H2486" s="347">
        <f t="shared" ref="H2486:H2489" si="278">F2486*G2486</f>
        <v>0</v>
      </c>
    </row>
    <row r="2487" spans="2:8">
      <c r="B2487" s="1417"/>
      <c r="C2487" s="325" t="s">
        <v>3812</v>
      </c>
      <c r="D2487" s="1419"/>
      <c r="E2487" s="326" t="s">
        <v>15</v>
      </c>
      <c r="F2487" s="327">
        <v>13</v>
      </c>
      <c r="G2487" s="208"/>
      <c r="H2487" s="347">
        <f t="shared" si="278"/>
        <v>0</v>
      </c>
    </row>
    <row r="2488" spans="2:8">
      <c r="B2488" s="1417"/>
      <c r="C2488" s="325" t="s">
        <v>3813</v>
      </c>
      <c r="D2488" s="1419"/>
      <c r="E2488" s="326" t="s">
        <v>15</v>
      </c>
      <c r="F2488" s="327">
        <v>6</v>
      </c>
      <c r="G2488" s="208"/>
      <c r="H2488" s="347">
        <f t="shared" si="278"/>
        <v>0</v>
      </c>
    </row>
    <row r="2489" spans="2:8">
      <c r="B2489" s="1433"/>
      <c r="C2489" s="325" t="s">
        <v>3638</v>
      </c>
      <c r="D2489" s="1420"/>
      <c r="E2489" s="369" t="s">
        <v>15</v>
      </c>
      <c r="F2489" s="381">
        <v>13</v>
      </c>
      <c r="G2489" s="208"/>
      <c r="H2489" s="347">
        <f t="shared" si="278"/>
        <v>0</v>
      </c>
    </row>
    <row r="2490" spans="2:8">
      <c r="B2490" s="1416" t="s">
        <v>2580</v>
      </c>
      <c r="C2490" s="319" t="s">
        <v>356</v>
      </c>
      <c r="D2490" s="1428"/>
      <c r="E2490" s="364"/>
      <c r="F2490" s="365"/>
      <c r="G2490" s="340"/>
      <c r="H2490" s="282"/>
    </row>
    <row r="2491" spans="2:8" ht="33.75">
      <c r="B2491" s="1417"/>
      <c r="C2491" s="323" t="s">
        <v>4619</v>
      </c>
      <c r="D2491" s="1429"/>
      <c r="E2491" s="320"/>
      <c r="F2491" s="321"/>
      <c r="G2491" s="322"/>
      <c r="H2491" s="265"/>
    </row>
    <row r="2492" spans="2:8">
      <c r="B2492" s="1417"/>
      <c r="C2492" s="324" t="s">
        <v>120</v>
      </c>
      <c r="D2492" s="1429"/>
      <c r="E2492" s="366"/>
      <c r="F2492" s="367"/>
      <c r="G2492" s="345"/>
      <c r="H2492" s="287"/>
    </row>
    <row r="2493" spans="2:8">
      <c r="B2493" s="1417"/>
      <c r="C2493" s="325" t="s">
        <v>3637</v>
      </c>
      <c r="D2493" s="1419"/>
      <c r="E2493" s="380" t="s">
        <v>15</v>
      </c>
      <c r="F2493" s="359">
        <v>180</v>
      </c>
      <c r="G2493" s="208"/>
      <c r="H2493" s="347">
        <f t="shared" ref="H2493:H2496" si="279">F2493*G2493</f>
        <v>0</v>
      </c>
    </row>
    <row r="2494" spans="2:8">
      <c r="B2494" s="1417"/>
      <c r="C2494" s="325" t="s">
        <v>3812</v>
      </c>
      <c r="D2494" s="1419"/>
      <c r="E2494" s="326" t="s">
        <v>15</v>
      </c>
      <c r="F2494" s="327">
        <v>56</v>
      </c>
      <c r="G2494" s="208"/>
      <c r="H2494" s="347">
        <f t="shared" si="279"/>
        <v>0</v>
      </c>
    </row>
    <row r="2495" spans="2:8">
      <c r="B2495" s="1417"/>
      <c r="C2495" s="325" t="s">
        <v>3813</v>
      </c>
      <c r="D2495" s="1419"/>
      <c r="E2495" s="326" t="s">
        <v>15</v>
      </c>
      <c r="F2495" s="327">
        <v>24</v>
      </c>
      <c r="G2495" s="208"/>
      <c r="H2495" s="347">
        <f t="shared" si="279"/>
        <v>0</v>
      </c>
    </row>
    <row r="2496" spans="2:8">
      <c r="B2496" s="1433"/>
      <c r="C2496" s="325" t="s">
        <v>3638</v>
      </c>
      <c r="D2496" s="1420"/>
      <c r="E2496" s="369" t="s">
        <v>15</v>
      </c>
      <c r="F2496" s="381">
        <v>56</v>
      </c>
      <c r="G2496" s="208"/>
      <c r="H2496" s="347">
        <f t="shared" si="279"/>
        <v>0</v>
      </c>
    </row>
    <row r="2497" spans="2:8" ht="22.5">
      <c r="B2497" s="1493" t="s">
        <v>2581</v>
      </c>
      <c r="C2497" s="319" t="s">
        <v>3815</v>
      </c>
      <c r="D2497" s="1428"/>
      <c r="E2497" s="364"/>
      <c r="F2497" s="365"/>
      <c r="G2497" s="340"/>
      <c r="H2497" s="282"/>
    </row>
    <row r="2498" spans="2:8" ht="56.25">
      <c r="B2498" s="1494"/>
      <c r="C2498" s="349" t="s">
        <v>4404</v>
      </c>
      <c r="D2498" s="1429"/>
      <c r="E2498" s="320"/>
      <c r="F2498" s="321"/>
      <c r="G2498" s="322"/>
      <c r="H2498" s="265"/>
    </row>
    <row r="2499" spans="2:8" ht="45">
      <c r="B2499" s="1494"/>
      <c r="C2499" s="323" t="s">
        <v>3816</v>
      </c>
      <c r="D2499" s="1429"/>
      <c r="E2499" s="320"/>
      <c r="F2499" s="321"/>
      <c r="G2499" s="322"/>
      <c r="H2499" s="265"/>
    </row>
    <row r="2500" spans="2:8" ht="78.75">
      <c r="B2500" s="1494"/>
      <c r="C2500" s="323" t="s">
        <v>3817</v>
      </c>
      <c r="D2500" s="1429"/>
      <c r="E2500" s="320"/>
      <c r="F2500" s="321"/>
      <c r="G2500" s="322"/>
      <c r="H2500" s="265"/>
    </row>
    <row r="2501" spans="2:8" ht="33.75">
      <c r="B2501" s="1494"/>
      <c r="C2501" s="323" t="s">
        <v>3818</v>
      </c>
      <c r="D2501" s="1429"/>
      <c r="E2501" s="320"/>
      <c r="F2501" s="321"/>
      <c r="G2501" s="322"/>
      <c r="H2501" s="265"/>
    </row>
    <row r="2502" spans="2:8">
      <c r="B2502" s="1494"/>
      <c r="C2502" s="324" t="s">
        <v>120</v>
      </c>
      <c r="D2502" s="1429"/>
      <c r="E2502" s="366"/>
      <c r="F2502" s="367"/>
      <c r="G2502" s="345"/>
      <c r="H2502" s="287"/>
    </row>
    <row r="2503" spans="2:8">
      <c r="B2503" s="1494"/>
      <c r="C2503" s="325" t="s">
        <v>3819</v>
      </c>
      <c r="D2503" s="1419"/>
      <c r="E2503" s="380" t="s">
        <v>15</v>
      </c>
      <c r="F2503" s="359">
        <v>90</v>
      </c>
      <c r="G2503" s="208"/>
      <c r="H2503" s="347">
        <f t="shared" ref="H2503:H2508" si="280">F2503*G2503</f>
        <v>0</v>
      </c>
    </row>
    <row r="2504" spans="2:8">
      <c r="B2504" s="1494"/>
      <c r="C2504" s="325" t="s">
        <v>3820</v>
      </c>
      <c r="D2504" s="1419"/>
      <c r="E2504" s="326" t="s">
        <v>15</v>
      </c>
      <c r="F2504" s="327">
        <v>9</v>
      </c>
      <c r="G2504" s="208"/>
      <c r="H2504" s="347">
        <f t="shared" si="280"/>
        <v>0</v>
      </c>
    </row>
    <row r="2505" spans="2:8">
      <c r="B2505" s="1494"/>
      <c r="C2505" s="325" t="s">
        <v>3665</v>
      </c>
      <c r="D2505" s="1419"/>
      <c r="E2505" s="326" t="s">
        <v>15</v>
      </c>
      <c r="F2505" s="327">
        <v>20</v>
      </c>
      <c r="G2505" s="208"/>
      <c r="H2505" s="347">
        <f t="shared" si="280"/>
        <v>0</v>
      </c>
    </row>
    <row r="2506" spans="2:8">
      <c r="B2506" s="1494"/>
      <c r="C2506" s="325" t="s">
        <v>3821</v>
      </c>
      <c r="D2506" s="1419"/>
      <c r="E2506" s="326" t="s">
        <v>15</v>
      </c>
      <c r="F2506" s="327">
        <v>32</v>
      </c>
      <c r="G2506" s="208"/>
      <c r="H2506" s="347">
        <f t="shared" si="280"/>
        <v>0</v>
      </c>
    </row>
    <row r="2507" spans="2:8">
      <c r="B2507" s="1494"/>
      <c r="C2507" s="325" t="s">
        <v>3822</v>
      </c>
      <c r="D2507" s="1419"/>
      <c r="E2507" s="326" t="s">
        <v>15</v>
      </c>
      <c r="F2507" s="327">
        <v>17</v>
      </c>
      <c r="G2507" s="208"/>
      <c r="H2507" s="347">
        <f t="shared" si="280"/>
        <v>0</v>
      </c>
    </row>
    <row r="2508" spans="2:8">
      <c r="B2508" s="1495"/>
      <c r="C2508" s="325" t="s">
        <v>3823</v>
      </c>
      <c r="D2508" s="1420"/>
      <c r="E2508" s="369" t="s">
        <v>15</v>
      </c>
      <c r="F2508" s="381">
        <v>22</v>
      </c>
      <c r="G2508" s="208"/>
      <c r="H2508" s="347">
        <f t="shared" si="280"/>
        <v>0</v>
      </c>
    </row>
    <row r="2509" spans="2:8" ht="22.5">
      <c r="B2509" s="1416" t="s">
        <v>2582</v>
      </c>
      <c r="C2509" s="319" t="s">
        <v>357</v>
      </c>
      <c r="D2509" s="1428"/>
      <c r="E2509" s="364"/>
      <c r="F2509" s="365"/>
      <c r="G2509" s="340"/>
      <c r="H2509" s="282"/>
    </row>
    <row r="2510" spans="2:8" ht="22.5">
      <c r="B2510" s="1417"/>
      <c r="C2510" s="323" t="s">
        <v>323</v>
      </c>
      <c r="D2510" s="1429"/>
      <c r="E2510" s="320"/>
      <c r="F2510" s="321"/>
      <c r="G2510" s="322"/>
      <c r="H2510" s="265"/>
    </row>
    <row r="2511" spans="2:8">
      <c r="B2511" s="1417"/>
      <c r="C2511" s="323" t="s">
        <v>324</v>
      </c>
      <c r="D2511" s="1429"/>
      <c r="E2511" s="320"/>
      <c r="F2511" s="321"/>
      <c r="G2511" s="322"/>
      <c r="H2511" s="265"/>
    </row>
    <row r="2512" spans="2:8" ht="22.5">
      <c r="B2512" s="1417"/>
      <c r="C2512" s="323" t="s">
        <v>331</v>
      </c>
      <c r="D2512" s="1429"/>
      <c r="E2512" s="320"/>
      <c r="F2512" s="321"/>
      <c r="G2512" s="322"/>
      <c r="H2512" s="265"/>
    </row>
    <row r="2513" spans="2:8">
      <c r="B2513" s="1417"/>
      <c r="C2513" s="324" t="s">
        <v>120</v>
      </c>
      <c r="D2513" s="1429"/>
      <c r="E2513" s="366"/>
      <c r="F2513" s="367"/>
      <c r="G2513" s="345"/>
      <c r="H2513" s="287"/>
    </row>
    <row r="2514" spans="2:8">
      <c r="B2514" s="1433"/>
      <c r="C2514" s="475" t="s">
        <v>3824</v>
      </c>
      <c r="D2514" s="1420"/>
      <c r="E2514" s="402" t="s">
        <v>15</v>
      </c>
      <c r="F2514" s="403">
        <v>195</v>
      </c>
      <c r="G2514" s="208"/>
      <c r="H2514" s="347">
        <f t="shared" ref="H2514" si="281">F2514*G2514</f>
        <v>0</v>
      </c>
    </row>
    <row r="2515" spans="2:8" ht="22.5">
      <c r="B2515" s="1416" t="s">
        <v>2583</v>
      </c>
      <c r="C2515" s="319" t="s">
        <v>358</v>
      </c>
      <c r="D2515" s="1428"/>
      <c r="E2515" s="364"/>
      <c r="F2515" s="365"/>
      <c r="G2515" s="340"/>
      <c r="H2515" s="282"/>
    </row>
    <row r="2516" spans="2:8">
      <c r="B2516" s="1417"/>
      <c r="C2516" s="323" t="s">
        <v>325</v>
      </c>
      <c r="D2516" s="1429"/>
      <c r="E2516" s="320"/>
      <c r="F2516" s="321"/>
      <c r="G2516" s="322"/>
      <c r="H2516" s="265"/>
    </row>
    <row r="2517" spans="2:8" ht="45">
      <c r="B2517" s="1417"/>
      <c r="C2517" s="323" t="s">
        <v>326</v>
      </c>
      <c r="D2517" s="1429"/>
      <c r="E2517" s="320"/>
      <c r="F2517" s="321"/>
      <c r="G2517" s="322"/>
      <c r="H2517" s="265"/>
    </row>
    <row r="2518" spans="2:8" ht="33.75">
      <c r="B2518" s="1417"/>
      <c r="C2518" s="323" t="s">
        <v>327</v>
      </c>
      <c r="D2518" s="1429"/>
      <c r="E2518" s="320"/>
      <c r="F2518" s="321"/>
      <c r="G2518" s="322"/>
      <c r="H2518" s="265"/>
    </row>
    <row r="2519" spans="2:8" ht="33.75">
      <c r="B2519" s="1417"/>
      <c r="C2519" s="323" t="s">
        <v>328</v>
      </c>
      <c r="D2519" s="1429"/>
      <c r="E2519" s="320"/>
      <c r="F2519" s="321"/>
      <c r="G2519" s="322"/>
      <c r="H2519" s="265"/>
    </row>
    <row r="2520" spans="2:8" ht="22.5">
      <c r="B2520" s="1417"/>
      <c r="C2520" s="323" t="s">
        <v>329</v>
      </c>
      <c r="D2520" s="1429"/>
      <c r="E2520" s="320"/>
      <c r="F2520" s="321"/>
      <c r="G2520" s="322"/>
      <c r="H2520" s="265"/>
    </row>
    <row r="2521" spans="2:8" ht="22.5">
      <c r="B2521" s="1417"/>
      <c r="C2521" s="323" t="s">
        <v>330</v>
      </c>
      <c r="D2521" s="1429"/>
      <c r="E2521" s="320"/>
      <c r="F2521" s="321"/>
      <c r="G2521" s="322"/>
      <c r="H2521" s="265"/>
    </row>
    <row r="2522" spans="2:8">
      <c r="B2522" s="1417"/>
      <c r="C2522" s="324" t="s">
        <v>120</v>
      </c>
      <c r="D2522" s="1429"/>
      <c r="E2522" s="366"/>
      <c r="F2522" s="367"/>
      <c r="G2522" s="345"/>
      <c r="H2522" s="287"/>
    </row>
    <row r="2523" spans="2:8">
      <c r="B2523" s="1433"/>
      <c r="C2523" s="475" t="s">
        <v>3824</v>
      </c>
      <c r="D2523" s="1420"/>
      <c r="E2523" s="380" t="s">
        <v>15</v>
      </c>
      <c r="F2523" s="359">
        <v>195</v>
      </c>
      <c r="G2523" s="208"/>
      <c r="H2523" s="347">
        <f t="shared" ref="H2523" si="282">F2523*G2523</f>
        <v>0</v>
      </c>
    </row>
    <row r="2524" spans="2:8">
      <c r="B2524" s="1439"/>
      <c r="C2524" s="1440"/>
      <c r="D2524" s="1440"/>
      <c r="E2524" s="1440"/>
      <c r="F2524" s="1440"/>
      <c r="G2524" s="1440"/>
      <c r="H2524" s="1441"/>
    </row>
    <row r="2525" spans="2:8">
      <c r="B2525" s="278" t="s">
        <v>2565</v>
      </c>
      <c r="C2525" s="1442" t="s">
        <v>334</v>
      </c>
      <c r="D2525" s="1443"/>
      <c r="E2525" s="1443"/>
      <c r="F2525" s="1443"/>
      <c r="G2525" s="1444"/>
      <c r="H2525" s="474">
        <f>SUM(H2373:H2524)</f>
        <v>0</v>
      </c>
    </row>
    <row r="2526" spans="2:8">
      <c r="B2526" s="1439"/>
      <c r="C2526" s="1440"/>
      <c r="D2526" s="1440"/>
      <c r="E2526" s="1440"/>
      <c r="F2526" s="1440"/>
      <c r="G2526" s="1440"/>
      <c r="H2526" s="1441"/>
    </row>
    <row r="2527" spans="2:8">
      <c r="B2527" s="278" t="s">
        <v>2584</v>
      </c>
      <c r="C2527" s="1442" t="s">
        <v>335</v>
      </c>
      <c r="D2527" s="1443"/>
      <c r="E2527" s="1443"/>
      <c r="F2527" s="1443"/>
      <c r="G2527" s="1443"/>
      <c r="H2527" s="1444"/>
    </row>
    <row r="2528" spans="2:8">
      <c r="B2528" s="1439"/>
      <c r="C2528" s="1440"/>
      <c r="D2528" s="1440"/>
      <c r="E2528" s="1440"/>
      <c r="F2528" s="1440"/>
      <c r="G2528" s="1440"/>
      <c r="H2528" s="1441"/>
    </row>
    <row r="2529" spans="2:8" ht="22.5">
      <c r="B2529" s="1416" t="s">
        <v>2585</v>
      </c>
      <c r="C2529" s="319" t="s">
        <v>336</v>
      </c>
      <c r="D2529" s="1428"/>
      <c r="E2529" s="372"/>
      <c r="F2529" s="339"/>
      <c r="G2529" s="384"/>
      <c r="H2529" s="385"/>
    </row>
    <row r="2530" spans="2:8" ht="22.5">
      <c r="B2530" s="1417"/>
      <c r="C2530" s="323" t="s">
        <v>337</v>
      </c>
      <c r="D2530" s="1429"/>
      <c r="E2530" s="373"/>
      <c r="F2530" s="243"/>
      <c r="G2530" s="386"/>
      <c r="H2530" s="387"/>
    </row>
    <row r="2531" spans="2:8" ht="22.5">
      <c r="B2531" s="1417"/>
      <c r="C2531" s="323" t="s">
        <v>338</v>
      </c>
      <c r="D2531" s="1429"/>
      <c r="E2531" s="373"/>
      <c r="F2531" s="243"/>
      <c r="G2531" s="386"/>
      <c r="H2531" s="387"/>
    </row>
    <row r="2532" spans="2:8" ht="33.75">
      <c r="B2532" s="1417"/>
      <c r="C2532" s="349" t="s">
        <v>339</v>
      </c>
      <c r="D2532" s="1429"/>
      <c r="E2532" s="373"/>
      <c r="F2532" s="243"/>
      <c r="G2532" s="386"/>
      <c r="H2532" s="387"/>
    </row>
    <row r="2533" spans="2:8" ht="22.5">
      <c r="B2533" s="1417"/>
      <c r="C2533" s="349" t="s">
        <v>340</v>
      </c>
      <c r="D2533" s="1429"/>
      <c r="E2533" s="373"/>
      <c r="F2533" s="243"/>
      <c r="G2533" s="386"/>
      <c r="H2533" s="387"/>
    </row>
    <row r="2534" spans="2:8" ht="22.5">
      <c r="B2534" s="1417"/>
      <c r="C2534" s="346" t="s">
        <v>4405</v>
      </c>
      <c r="D2534" s="1429"/>
      <c r="E2534" s="373"/>
      <c r="F2534" s="243"/>
      <c r="G2534" s="386"/>
      <c r="H2534" s="387"/>
    </row>
    <row r="2535" spans="2:8" ht="22.5">
      <c r="B2535" s="1417"/>
      <c r="C2535" s="349" t="s">
        <v>4406</v>
      </c>
      <c r="D2535" s="1429"/>
      <c r="E2535" s="373"/>
      <c r="F2535" s="243"/>
      <c r="G2535" s="386"/>
      <c r="H2535" s="387"/>
    </row>
    <row r="2536" spans="2:8" ht="22.5">
      <c r="B2536" s="1417"/>
      <c r="C2536" s="349" t="s">
        <v>4407</v>
      </c>
      <c r="D2536" s="1429"/>
      <c r="E2536" s="373"/>
      <c r="F2536" s="243"/>
      <c r="G2536" s="386"/>
      <c r="H2536" s="387"/>
    </row>
    <row r="2537" spans="2:8" ht="33.75">
      <c r="B2537" s="1417"/>
      <c r="C2537" s="349" t="s">
        <v>4408</v>
      </c>
      <c r="D2537" s="1429"/>
      <c r="E2537" s="373"/>
      <c r="F2537" s="243"/>
      <c r="G2537" s="322"/>
      <c r="H2537" s="265"/>
    </row>
    <row r="2538" spans="2:8">
      <c r="B2538" s="1417"/>
      <c r="C2538" s="323" t="s">
        <v>341</v>
      </c>
      <c r="D2538" s="1429"/>
      <c r="E2538" s="373"/>
      <c r="F2538" s="243"/>
      <c r="G2538" s="322"/>
      <c r="H2538" s="265"/>
    </row>
    <row r="2539" spans="2:8" ht="33.75">
      <c r="B2539" s="1417"/>
      <c r="C2539" s="323" t="s">
        <v>4622</v>
      </c>
      <c r="D2539" s="1429"/>
      <c r="E2539" s="373"/>
      <c r="F2539" s="243"/>
      <c r="G2539" s="322"/>
      <c r="H2539" s="265"/>
    </row>
    <row r="2540" spans="2:8">
      <c r="B2540" s="1417"/>
      <c r="C2540" s="323" t="s">
        <v>154</v>
      </c>
      <c r="D2540" s="1429"/>
      <c r="E2540" s="373"/>
      <c r="F2540" s="243"/>
      <c r="G2540" s="322"/>
      <c r="H2540" s="265"/>
    </row>
    <row r="2541" spans="2:8">
      <c r="B2541" s="1417"/>
      <c r="C2541" s="324" t="s">
        <v>342</v>
      </c>
      <c r="D2541" s="1429"/>
      <c r="E2541" s="356"/>
      <c r="F2541" s="357"/>
      <c r="G2541" s="345"/>
      <c r="H2541" s="287"/>
    </row>
    <row r="2542" spans="2:8">
      <c r="B2542" s="1417"/>
      <c r="C2542" s="325" t="s">
        <v>343</v>
      </c>
      <c r="D2542" s="1419"/>
      <c r="E2542" s="380" t="s">
        <v>15</v>
      </c>
      <c r="F2542" s="359">
        <v>1795</v>
      </c>
      <c r="G2542" s="208"/>
      <c r="H2542" s="347">
        <f t="shared" ref="H2542:H2543" si="283">F2542*G2542</f>
        <v>0</v>
      </c>
    </row>
    <row r="2543" spans="2:8">
      <c r="B2543" s="1433"/>
      <c r="C2543" s="325" t="s">
        <v>344</v>
      </c>
      <c r="D2543" s="1420"/>
      <c r="E2543" s="369" t="s">
        <v>15</v>
      </c>
      <c r="F2543" s="381">
        <v>1004</v>
      </c>
      <c r="G2543" s="208"/>
      <c r="H2543" s="347">
        <f t="shared" si="283"/>
        <v>0</v>
      </c>
    </row>
    <row r="2544" spans="2:8" ht="22.5">
      <c r="B2544" s="1416" t="s">
        <v>2586</v>
      </c>
      <c r="C2544" s="319" t="s">
        <v>345</v>
      </c>
      <c r="D2544" s="1428"/>
      <c r="E2544" s="364"/>
      <c r="F2544" s="338"/>
      <c r="G2544" s="340"/>
      <c r="H2544" s="282"/>
    </row>
    <row r="2545" spans="2:8" ht="22.5">
      <c r="B2545" s="1417"/>
      <c r="C2545" s="323" t="s">
        <v>346</v>
      </c>
      <c r="D2545" s="1429"/>
      <c r="E2545" s="320"/>
      <c r="F2545" s="242"/>
      <c r="G2545" s="322"/>
      <c r="H2545" s="265"/>
    </row>
    <row r="2546" spans="2:8">
      <c r="B2546" s="1417"/>
      <c r="C2546" s="323" t="s">
        <v>341</v>
      </c>
      <c r="D2546" s="1429"/>
      <c r="E2546" s="320"/>
      <c r="F2546" s="242"/>
      <c r="G2546" s="322"/>
      <c r="H2546" s="265"/>
    </row>
    <row r="2547" spans="2:8" ht="33.75">
      <c r="B2547" s="1417"/>
      <c r="C2547" s="323" t="s">
        <v>2147</v>
      </c>
      <c r="D2547" s="1429"/>
      <c r="E2547" s="320"/>
      <c r="F2547" s="242"/>
      <c r="G2547" s="322"/>
      <c r="H2547" s="265"/>
    </row>
    <row r="2548" spans="2:8" ht="22.5">
      <c r="B2548" s="1417"/>
      <c r="C2548" s="323" t="s">
        <v>2148</v>
      </c>
      <c r="D2548" s="1429"/>
      <c r="E2548" s="320"/>
      <c r="F2548" s="242"/>
      <c r="G2548" s="322"/>
      <c r="H2548" s="265"/>
    </row>
    <row r="2549" spans="2:8">
      <c r="B2549" s="1417"/>
      <c r="C2549" s="323" t="s">
        <v>154</v>
      </c>
      <c r="D2549" s="1429"/>
      <c r="E2549" s="320"/>
      <c r="F2549" s="242"/>
      <c r="G2549" s="322"/>
      <c r="H2549" s="265"/>
    </row>
    <row r="2550" spans="2:8">
      <c r="B2550" s="1417"/>
      <c r="C2550" s="324" t="s">
        <v>342</v>
      </c>
      <c r="D2550" s="1429"/>
      <c r="E2550" s="366"/>
      <c r="F2550" s="343"/>
      <c r="G2550" s="345"/>
      <c r="H2550" s="287"/>
    </row>
    <row r="2551" spans="2:8">
      <c r="B2551" s="1417"/>
      <c r="C2551" s="325" t="s">
        <v>352</v>
      </c>
      <c r="D2551" s="1419"/>
      <c r="E2551" s="380" t="s">
        <v>15</v>
      </c>
      <c r="F2551" s="359">
        <v>340</v>
      </c>
      <c r="G2551" s="208"/>
      <c r="H2551" s="347">
        <f t="shared" ref="H2551:H2554" si="284">F2551*G2551</f>
        <v>0</v>
      </c>
    </row>
    <row r="2552" spans="2:8">
      <c r="B2552" s="1417"/>
      <c r="C2552" s="325" t="s">
        <v>347</v>
      </c>
      <c r="D2552" s="1419"/>
      <c r="E2552" s="326" t="s">
        <v>15</v>
      </c>
      <c r="F2552" s="327">
        <v>120</v>
      </c>
      <c r="G2552" s="208"/>
      <c r="H2552" s="347">
        <f t="shared" si="284"/>
        <v>0</v>
      </c>
    </row>
    <row r="2553" spans="2:8">
      <c r="B2553" s="1417"/>
      <c r="C2553" s="325" t="s">
        <v>348</v>
      </c>
      <c r="D2553" s="1419"/>
      <c r="E2553" s="326" t="s">
        <v>15</v>
      </c>
      <c r="F2553" s="327">
        <v>3550</v>
      </c>
      <c r="G2553" s="208"/>
      <c r="H2553" s="347">
        <f t="shared" si="284"/>
        <v>0</v>
      </c>
    </row>
    <row r="2554" spans="2:8">
      <c r="B2554" s="1433"/>
      <c r="C2554" s="325" t="s">
        <v>349</v>
      </c>
      <c r="D2554" s="1420"/>
      <c r="E2554" s="369" t="s">
        <v>15</v>
      </c>
      <c r="F2554" s="381">
        <v>2330</v>
      </c>
      <c r="G2554" s="208"/>
      <c r="H2554" s="347">
        <f t="shared" si="284"/>
        <v>0</v>
      </c>
    </row>
    <row r="2555" spans="2:8" ht="33.75">
      <c r="B2555" s="1416" t="s">
        <v>2587</v>
      </c>
      <c r="C2555" s="319" t="s">
        <v>4623</v>
      </c>
      <c r="D2555" s="1428"/>
      <c r="E2555" s="364"/>
      <c r="F2555" s="365"/>
      <c r="G2555" s="340"/>
      <c r="H2555" s="282"/>
    </row>
    <row r="2556" spans="2:8">
      <c r="B2556" s="1417"/>
      <c r="C2556" s="323" t="s">
        <v>350</v>
      </c>
      <c r="D2556" s="1429"/>
      <c r="E2556" s="320"/>
      <c r="F2556" s="321"/>
      <c r="G2556" s="322"/>
      <c r="H2556" s="265"/>
    </row>
    <row r="2557" spans="2:8" ht="22.5">
      <c r="B2557" s="1417"/>
      <c r="C2557" s="324" t="s">
        <v>4624</v>
      </c>
      <c r="D2557" s="1429"/>
      <c r="E2557" s="366"/>
      <c r="F2557" s="367"/>
      <c r="G2557" s="345"/>
      <c r="H2557" s="287"/>
    </row>
    <row r="2558" spans="2:8">
      <c r="B2558" s="1433"/>
      <c r="C2558" s="325" t="s">
        <v>342</v>
      </c>
      <c r="D2558" s="1420"/>
      <c r="E2558" s="402" t="s">
        <v>15</v>
      </c>
      <c r="F2558" s="403">
        <v>20</v>
      </c>
      <c r="G2558" s="208"/>
      <c r="H2558" s="347">
        <f t="shared" ref="H2558" si="285">F2558*G2558</f>
        <v>0</v>
      </c>
    </row>
    <row r="2559" spans="2:8" ht="33.75">
      <c r="B2559" s="1416" t="s">
        <v>2588</v>
      </c>
      <c r="C2559" s="319" t="s">
        <v>623</v>
      </c>
      <c r="D2559" s="1428"/>
      <c r="E2559" s="364"/>
      <c r="F2559" s="365"/>
      <c r="G2559" s="340"/>
      <c r="H2559" s="282"/>
    </row>
    <row r="2560" spans="2:8" ht="22.5">
      <c r="B2560" s="1417"/>
      <c r="C2560" s="324" t="s">
        <v>4624</v>
      </c>
      <c r="D2560" s="1429"/>
      <c r="E2560" s="366"/>
      <c r="F2560" s="367"/>
      <c r="G2560" s="345"/>
      <c r="H2560" s="287"/>
    </row>
    <row r="2561" spans="2:8">
      <c r="B2561" s="1433"/>
      <c r="C2561" s="325" t="s">
        <v>342</v>
      </c>
      <c r="D2561" s="1420"/>
      <c r="E2561" s="380" t="s">
        <v>15</v>
      </c>
      <c r="F2561" s="359">
        <v>68</v>
      </c>
      <c r="G2561" s="208"/>
      <c r="H2561" s="347">
        <f t="shared" ref="H2561" si="286">F2561*G2561</f>
        <v>0</v>
      </c>
    </row>
    <row r="2562" spans="2:8">
      <c r="B2562" s="1439"/>
      <c r="C2562" s="1440"/>
      <c r="D2562" s="1440"/>
      <c r="E2562" s="1440"/>
      <c r="F2562" s="1440"/>
      <c r="G2562" s="1440"/>
      <c r="H2562" s="1441"/>
    </row>
    <row r="2563" spans="2:8">
      <c r="B2563" s="278" t="s">
        <v>2584</v>
      </c>
      <c r="C2563" s="1442" t="s">
        <v>351</v>
      </c>
      <c r="D2563" s="1443"/>
      <c r="E2563" s="1443"/>
      <c r="F2563" s="1443"/>
      <c r="G2563" s="1444"/>
      <c r="H2563" s="474">
        <f>SUM(H2529:H2562)</f>
        <v>0</v>
      </c>
    </row>
    <row r="2564" spans="2:8">
      <c r="B2564" s="1439"/>
      <c r="C2564" s="1440"/>
      <c r="D2564" s="1440"/>
      <c r="E2564" s="1440"/>
      <c r="F2564" s="1440"/>
      <c r="G2564" s="1440"/>
      <c r="H2564" s="1441"/>
    </row>
    <row r="2565" spans="2:8">
      <c r="B2565" s="278" t="s">
        <v>2589</v>
      </c>
      <c r="C2565" s="1442" t="s">
        <v>13</v>
      </c>
      <c r="D2565" s="1443"/>
      <c r="E2565" s="1443"/>
      <c r="F2565" s="1443"/>
      <c r="G2565" s="1443"/>
      <c r="H2565" s="1444"/>
    </row>
    <row r="2566" spans="2:8">
      <c r="B2566" s="1439"/>
      <c r="C2566" s="1440"/>
      <c r="D2566" s="1440"/>
      <c r="E2566" s="1440"/>
      <c r="F2566" s="1440"/>
      <c r="G2566" s="1440"/>
      <c r="H2566" s="1441"/>
    </row>
    <row r="2567" spans="2:8" ht="22.5">
      <c r="B2567" s="1460" t="s">
        <v>2590</v>
      </c>
      <c r="C2567" s="319" t="s">
        <v>3825</v>
      </c>
      <c r="D2567" s="1428"/>
      <c r="E2567" s="372"/>
      <c r="F2567" s="339"/>
      <c r="G2567" s="476"/>
      <c r="H2567" s="385"/>
    </row>
    <row r="2568" spans="2:8" ht="33.75">
      <c r="B2568" s="1461"/>
      <c r="C2568" s="323" t="s">
        <v>695</v>
      </c>
      <c r="D2568" s="1429"/>
      <c r="E2568" s="373"/>
      <c r="F2568" s="243"/>
      <c r="G2568" s="386"/>
      <c r="H2568" s="387"/>
    </row>
    <row r="2569" spans="2:8" ht="45">
      <c r="B2569" s="1461"/>
      <c r="C2569" s="323" t="s">
        <v>696</v>
      </c>
      <c r="D2569" s="1429"/>
      <c r="E2569" s="373"/>
      <c r="F2569" s="243"/>
      <c r="G2569" s="386"/>
      <c r="H2569" s="387"/>
    </row>
    <row r="2570" spans="2:8" ht="33.75">
      <c r="B2570" s="1461"/>
      <c r="C2570" s="323" t="s">
        <v>367</v>
      </c>
      <c r="D2570" s="1429"/>
      <c r="E2570" s="373"/>
      <c r="F2570" s="243"/>
      <c r="G2570" s="386"/>
      <c r="H2570" s="387"/>
    </row>
    <row r="2571" spans="2:8" ht="45">
      <c r="B2571" s="1461"/>
      <c r="C2571" s="323" t="s">
        <v>850</v>
      </c>
      <c r="D2571" s="1429"/>
      <c r="E2571" s="373"/>
      <c r="F2571" s="243"/>
      <c r="G2571" s="386"/>
      <c r="H2571" s="387"/>
    </row>
    <row r="2572" spans="2:8" ht="56.25">
      <c r="B2572" s="1461"/>
      <c r="C2572" s="323" t="s">
        <v>3826</v>
      </c>
      <c r="D2572" s="1429"/>
      <c r="E2572" s="373"/>
      <c r="F2572" s="243"/>
      <c r="G2572" s="386"/>
      <c r="H2572" s="387"/>
    </row>
    <row r="2573" spans="2:8" ht="22.5">
      <c r="B2573" s="1461"/>
      <c r="C2573" s="323" t="s">
        <v>4625</v>
      </c>
      <c r="D2573" s="1429"/>
      <c r="E2573" s="373"/>
      <c r="F2573" s="243"/>
      <c r="G2573" s="386"/>
      <c r="H2573" s="387"/>
    </row>
    <row r="2574" spans="2:8">
      <c r="B2574" s="1461"/>
      <c r="C2574" s="324" t="s">
        <v>4626</v>
      </c>
      <c r="D2574" s="1429"/>
      <c r="E2574" s="356"/>
      <c r="F2574" s="357"/>
      <c r="G2574" s="388"/>
      <c r="H2574" s="389"/>
    </row>
    <row r="2575" spans="2:8">
      <c r="B2575" s="1462"/>
      <c r="C2575" s="325" t="s">
        <v>368</v>
      </c>
      <c r="D2575" s="1420"/>
      <c r="E2575" s="402" t="s">
        <v>15</v>
      </c>
      <c r="F2575" s="403">
        <v>220</v>
      </c>
      <c r="G2575" s="208"/>
      <c r="H2575" s="347">
        <f t="shared" ref="H2575" si="287">F2575*G2575</f>
        <v>0</v>
      </c>
    </row>
    <row r="2576" spans="2:8" ht="22.5">
      <c r="B2576" s="1416" t="s">
        <v>2591</v>
      </c>
      <c r="C2576" s="319" t="s">
        <v>3827</v>
      </c>
      <c r="D2576" s="1428"/>
      <c r="E2576" s="364"/>
      <c r="F2576" s="365"/>
      <c r="G2576" s="281"/>
      <c r="H2576" s="282"/>
    </row>
    <row r="2577" spans="2:8" ht="22.5">
      <c r="B2577" s="1417"/>
      <c r="C2577" s="323" t="s">
        <v>748</v>
      </c>
      <c r="D2577" s="1429"/>
      <c r="E2577" s="320"/>
      <c r="F2577" s="321"/>
      <c r="G2577" s="264"/>
      <c r="H2577" s="265"/>
    </row>
    <row r="2578" spans="2:8">
      <c r="B2578" s="1417"/>
      <c r="C2578" s="323" t="s">
        <v>749</v>
      </c>
      <c r="D2578" s="1429"/>
      <c r="E2578" s="320"/>
      <c r="F2578" s="321"/>
      <c r="G2578" s="264"/>
      <c r="H2578" s="265"/>
    </row>
    <row r="2579" spans="2:8" ht="22.5">
      <c r="B2579" s="1417"/>
      <c r="C2579" s="323" t="s">
        <v>2149</v>
      </c>
      <c r="D2579" s="1429"/>
      <c r="E2579" s="320"/>
      <c r="F2579" s="321"/>
      <c r="G2579" s="264"/>
      <c r="H2579" s="265"/>
    </row>
    <row r="2580" spans="2:8">
      <c r="B2580" s="1417"/>
      <c r="C2580" s="324" t="s">
        <v>4627</v>
      </c>
      <c r="D2580" s="1429"/>
      <c r="E2580" s="366"/>
      <c r="F2580" s="367"/>
      <c r="G2580" s="345"/>
      <c r="H2580" s="287"/>
    </row>
    <row r="2581" spans="2:8">
      <c r="B2581" s="1433"/>
      <c r="C2581" s="325" t="s">
        <v>750</v>
      </c>
      <c r="D2581" s="1420"/>
      <c r="E2581" s="380" t="s">
        <v>70</v>
      </c>
      <c r="F2581" s="359">
        <v>60</v>
      </c>
      <c r="G2581" s="208"/>
      <c r="H2581" s="347">
        <f t="shared" ref="H2581" si="288">F2581*G2581</f>
        <v>0</v>
      </c>
    </row>
    <row r="2582" spans="2:8">
      <c r="B2582" s="1439"/>
      <c r="C2582" s="1440"/>
      <c r="D2582" s="1440"/>
      <c r="E2582" s="1440"/>
      <c r="F2582" s="1440"/>
      <c r="G2582" s="1440"/>
      <c r="H2582" s="1441"/>
    </row>
    <row r="2583" spans="2:8">
      <c r="B2583" s="477" t="s">
        <v>2589</v>
      </c>
      <c r="C2583" s="1442" t="s">
        <v>2285</v>
      </c>
      <c r="D2583" s="1443"/>
      <c r="E2583" s="1443"/>
      <c r="F2583" s="1443"/>
      <c r="G2583" s="1444"/>
      <c r="H2583" s="474">
        <f>SUM(H2567:H2582)</f>
        <v>0</v>
      </c>
    </row>
    <row r="2584" spans="2:8">
      <c r="B2584" s="1439"/>
      <c r="C2584" s="1440"/>
      <c r="D2584" s="1440"/>
      <c r="E2584" s="1440"/>
      <c r="F2584" s="1440"/>
      <c r="G2584" s="1440"/>
      <c r="H2584" s="1441"/>
    </row>
    <row r="2585" spans="2:8">
      <c r="B2585" s="278" t="s">
        <v>2592</v>
      </c>
      <c r="C2585" s="1442" t="s">
        <v>2286</v>
      </c>
      <c r="D2585" s="1443"/>
      <c r="E2585" s="1443"/>
      <c r="F2585" s="1443"/>
      <c r="G2585" s="1443"/>
      <c r="H2585" s="1444"/>
    </row>
    <row r="2586" spans="2:8">
      <c r="B2586" s="1439"/>
      <c r="C2586" s="1440"/>
      <c r="D2586" s="1440"/>
      <c r="E2586" s="1440"/>
      <c r="F2586" s="1440"/>
      <c r="G2586" s="1440"/>
      <c r="H2586" s="1441"/>
    </row>
    <row r="2587" spans="2:8" ht="45">
      <c r="B2587" s="1416" t="s">
        <v>2593</v>
      </c>
      <c r="C2587" s="319" t="s">
        <v>4645</v>
      </c>
      <c r="D2587" s="1428"/>
      <c r="E2587" s="372"/>
      <c r="F2587" s="339"/>
      <c r="G2587" s="412"/>
      <c r="H2587" s="385"/>
    </row>
    <row r="2588" spans="2:8" ht="67.5">
      <c r="B2588" s="1417"/>
      <c r="C2588" s="323" t="s">
        <v>4646</v>
      </c>
      <c r="D2588" s="1429"/>
      <c r="E2588" s="373"/>
      <c r="F2588" s="243"/>
      <c r="G2588" s="413"/>
      <c r="H2588" s="387"/>
    </row>
    <row r="2589" spans="2:8" ht="45">
      <c r="B2589" s="1417"/>
      <c r="C2589" s="323" t="s">
        <v>4647</v>
      </c>
      <c r="D2589" s="1429"/>
      <c r="E2589" s="373"/>
      <c r="F2589" s="243"/>
      <c r="G2589" s="413"/>
      <c r="H2589" s="387"/>
    </row>
    <row r="2590" spans="2:8" ht="56.25">
      <c r="B2590" s="1417"/>
      <c r="C2590" s="323" t="s">
        <v>4648</v>
      </c>
      <c r="D2590" s="1429"/>
      <c r="E2590" s="373"/>
      <c r="F2590" s="243"/>
      <c r="G2590" s="413"/>
      <c r="H2590" s="387"/>
    </row>
    <row r="2591" spans="2:8" ht="22.5">
      <c r="B2591" s="1417"/>
      <c r="C2591" s="323" t="s">
        <v>4649</v>
      </c>
      <c r="D2591" s="1429"/>
      <c r="E2591" s="356"/>
      <c r="F2591" s="357"/>
      <c r="G2591" s="414"/>
      <c r="H2591" s="389"/>
    </row>
    <row r="2592" spans="2:8" ht="56.25">
      <c r="B2592" s="1417"/>
      <c r="C2592" s="323" t="s">
        <v>4650</v>
      </c>
      <c r="D2592" s="1429"/>
      <c r="E2592" s="373"/>
      <c r="F2592" s="243"/>
      <c r="G2592" s="412"/>
      <c r="H2592" s="385"/>
    </row>
    <row r="2593" spans="2:9">
      <c r="B2593" s="1417"/>
      <c r="C2593" s="323" t="s">
        <v>4651</v>
      </c>
      <c r="D2593" s="1429"/>
      <c r="E2593" s="373"/>
      <c r="F2593" s="243"/>
      <c r="G2593" s="413"/>
      <c r="H2593" s="387"/>
    </row>
    <row r="2594" spans="2:9" ht="45">
      <c r="B2594" s="1417"/>
      <c r="C2594" s="323" t="s">
        <v>4652</v>
      </c>
      <c r="D2594" s="1429"/>
      <c r="E2594" s="373"/>
      <c r="F2594" s="243"/>
      <c r="G2594" s="413"/>
      <c r="H2594" s="387"/>
    </row>
    <row r="2595" spans="2:9" ht="33.75">
      <c r="B2595" s="1417"/>
      <c r="C2595" s="323" t="s">
        <v>4653</v>
      </c>
      <c r="D2595" s="1429"/>
      <c r="E2595" s="373"/>
      <c r="F2595" s="243"/>
      <c r="G2595" s="413"/>
      <c r="H2595" s="387"/>
    </row>
    <row r="2596" spans="2:9" ht="45">
      <c r="B2596" s="1417"/>
      <c r="C2596" s="323" t="s">
        <v>4654</v>
      </c>
      <c r="D2596" s="1429"/>
      <c r="E2596" s="373"/>
      <c r="F2596" s="243"/>
      <c r="G2596" s="413"/>
      <c r="H2596" s="387"/>
    </row>
    <row r="2597" spans="2:9" ht="22.5">
      <c r="B2597" s="1417"/>
      <c r="C2597" s="323" t="s">
        <v>4655</v>
      </c>
      <c r="D2597" s="1429"/>
      <c r="E2597" s="373"/>
      <c r="F2597" s="243"/>
      <c r="G2597" s="413"/>
      <c r="H2597" s="387"/>
    </row>
    <row r="2598" spans="2:9" ht="22.5">
      <c r="B2598" s="1417"/>
      <c r="C2598" s="323" t="s">
        <v>4656</v>
      </c>
      <c r="D2598" s="1429"/>
      <c r="E2598" s="373"/>
      <c r="F2598" s="243"/>
      <c r="G2598" s="413"/>
      <c r="H2598" s="390"/>
      <c r="I2598" s="231"/>
    </row>
    <row r="2599" spans="2:9" ht="22.5">
      <c r="B2599" s="1417"/>
      <c r="C2599" s="324" t="s">
        <v>4657</v>
      </c>
      <c r="D2599" s="1429"/>
      <c r="E2599" s="373"/>
      <c r="F2599" s="243"/>
      <c r="G2599" s="414"/>
      <c r="H2599" s="389"/>
    </row>
    <row r="2600" spans="2:9">
      <c r="B2600" s="1433"/>
      <c r="C2600" s="325" t="s">
        <v>4658</v>
      </c>
      <c r="D2600" s="1420"/>
      <c r="E2600" s="478" t="s">
        <v>1</v>
      </c>
      <c r="F2600" s="327">
        <v>1</v>
      </c>
      <c r="G2600" s="208"/>
      <c r="H2600" s="347">
        <f t="shared" ref="H2600" si="289">F2600*G2600</f>
        <v>0</v>
      </c>
    </row>
    <row r="2601" spans="2:9" ht="45">
      <c r="B2601" s="1416" t="s">
        <v>2594</v>
      </c>
      <c r="C2601" s="319" t="s">
        <v>4659</v>
      </c>
      <c r="D2601" s="1428"/>
      <c r="E2601" s="437"/>
      <c r="F2601" s="365"/>
      <c r="G2601" s="281"/>
      <c r="H2601" s="282"/>
    </row>
    <row r="2602" spans="2:9" ht="67.5">
      <c r="B2602" s="1417"/>
      <c r="C2602" s="323" t="s">
        <v>4646</v>
      </c>
      <c r="D2602" s="1429"/>
      <c r="E2602" s="438"/>
      <c r="F2602" s="321"/>
      <c r="G2602" s="264"/>
      <c r="H2602" s="265"/>
    </row>
    <row r="2603" spans="2:9" ht="45">
      <c r="B2603" s="1417"/>
      <c r="C2603" s="323" t="s">
        <v>4647</v>
      </c>
      <c r="D2603" s="1429"/>
      <c r="E2603" s="438"/>
      <c r="F2603" s="321"/>
      <c r="G2603" s="264"/>
      <c r="H2603" s="265"/>
    </row>
    <row r="2604" spans="2:9" ht="56.25">
      <c r="B2604" s="1417"/>
      <c r="C2604" s="323" t="s">
        <v>4648</v>
      </c>
      <c r="D2604" s="1429"/>
      <c r="E2604" s="438"/>
      <c r="F2604" s="321"/>
      <c r="G2604" s="264"/>
      <c r="H2604" s="265"/>
    </row>
    <row r="2605" spans="2:9" ht="22.5">
      <c r="B2605" s="1417"/>
      <c r="C2605" s="323" t="s">
        <v>4649</v>
      </c>
      <c r="D2605" s="1429"/>
      <c r="E2605" s="438"/>
      <c r="F2605" s="321"/>
      <c r="G2605" s="264"/>
      <c r="H2605" s="265"/>
    </row>
    <row r="2606" spans="2:9" ht="56.25">
      <c r="B2606" s="1417"/>
      <c r="C2606" s="323" t="s">
        <v>4650</v>
      </c>
      <c r="D2606" s="1429"/>
      <c r="E2606" s="438"/>
      <c r="F2606" s="321"/>
      <c r="G2606" s="264"/>
      <c r="H2606" s="265"/>
    </row>
    <row r="2607" spans="2:9">
      <c r="B2607" s="1417"/>
      <c r="C2607" s="323" t="s">
        <v>4651</v>
      </c>
      <c r="D2607" s="1429"/>
      <c r="E2607" s="438"/>
      <c r="F2607" s="321"/>
      <c r="G2607" s="264"/>
      <c r="H2607" s="265"/>
    </row>
    <row r="2608" spans="2:9" ht="45">
      <c r="B2608" s="1417"/>
      <c r="C2608" s="323" t="s">
        <v>4652</v>
      </c>
      <c r="D2608" s="1429"/>
      <c r="E2608" s="438"/>
      <c r="F2608" s="321"/>
      <c r="G2608" s="264"/>
      <c r="H2608" s="265"/>
    </row>
    <row r="2609" spans="2:8" ht="33.75">
      <c r="B2609" s="1417"/>
      <c r="C2609" s="323" t="s">
        <v>4653</v>
      </c>
      <c r="D2609" s="1429"/>
      <c r="E2609" s="438"/>
      <c r="F2609" s="321"/>
      <c r="G2609" s="264"/>
      <c r="H2609" s="265"/>
    </row>
    <row r="2610" spans="2:8" ht="45">
      <c r="B2610" s="1417"/>
      <c r="C2610" s="323" t="s">
        <v>4654</v>
      </c>
      <c r="D2610" s="1429"/>
      <c r="E2610" s="438"/>
      <c r="F2610" s="321"/>
      <c r="G2610" s="264"/>
      <c r="H2610" s="265"/>
    </row>
    <row r="2611" spans="2:8" ht="22.5">
      <c r="B2611" s="1417"/>
      <c r="C2611" s="323" t="s">
        <v>4660</v>
      </c>
      <c r="D2611" s="1429"/>
      <c r="E2611" s="438"/>
      <c r="F2611" s="321"/>
      <c r="G2611" s="264"/>
      <c r="H2611" s="265"/>
    </row>
    <row r="2612" spans="2:8" ht="22.5">
      <c r="B2612" s="1417"/>
      <c r="C2612" s="323" t="s">
        <v>4661</v>
      </c>
      <c r="D2612" s="1429"/>
      <c r="E2612" s="438"/>
      <c r="F2612" s="321"/>
      <c r="G2612" s="264"/>
      <c r="H2612" s="265"/>
    </row>
    <row r="2613" spans="2:8" ht="22.5">
      <c r="B2613" s="1417"/>
      <c r="C2613" s="324" t="s">
        <v>4657</v>
      </c>
      <c r="D2613" s="1429"/>
      <c r="E2613" s="438"/>
      <c r="F2613" s="321"/>
      <c r="G2613" s="286"/>
      <c r="H2613" s="287"/>
    </row>
    <row r="2614" spans="2:8">
      <c r="B2614" s="1433"/>
      <c r="C2614" s="325" t="s">
        <v>4662</v>
      </c>
      <c r="D2614" s="1420"/>
      <c r="E2614" s="478" t="s">
        <v>1</v>
      </c>
      <c r="F2614" s="327">
        <v>1</v>
      </c>
      <c r="G2614" s="208"/>
      <c r="H2614" s="347">
        <f t="shared" ref="H2614" si="290">F2614*G2614</f>
        <v>0</v>
      </c>
    </row>
    <row r="2615" spans="2:8">
      <c r="B2615" s="1416" t="s">
        <v>2595</v>
      </c>
      <c r="C2615" s="319" t="s">
        <v>2150</v>
      </c>
      <c r="D2615" s="1428"/>
      <c r="E2615" s="437"/>
      <c r="F2615" s="365"/>
      <c r="G2615" s="340"/>
      <c r="H2615" s="282"/>
    </row>
    <row r="2616" spans="2:8" ht="22.5">
      <c r="B2616" s="1417"/>
      <c r="C2616" s="323" t="s">
        <v>4624</v>
      </c>
      <c r="D2616" s="1429"/>
      <c r="E2616" s="438"/>
      <c r="F2616" s="321"/>
      <c r="G2616" s="322"/>
      <c r="H2616" s="265"/>
    </row>
    <row r="2617" spans="2:8" ht="22.5">
      <c r="B2617" s="1417"/>
      <c r="C2617" s="355" t="s">
        <v>364</v>
      </c>
      <c r="D2617" s="1429"/>
      <c r="E2617" s="438"/>
      <c r="F2617" s="321"/>
      <c r="G2617" s="322"/>
      <c r="H2617" s="265"/>
    </row>
    <row r="2618" spans="2:8" ht="22.5">
      <c r="B2618" s="1417"/>
      <c r="C2618" s="323" t="s">
        <v>743</v>
      </c>
      <c r="D2618" s="1429"/>
      <c r="E2618" s="438"/>
      <c r="F2618" s="321"/>
      <c r="G2618" s="322"/>
      <c r="H2618" s="265"/>
    </row>
    <row r="2619" spans="2:8">
      <c r="B2619" s="1417"/>
      <c r="C2619" s="324" t="s">
        <v>209</v>
      </c>
      <c r="D2619" s="1429"/>
      <c r="E2619" s="439"/>
      <c r="F2619" s="367"/>
      <c r="G2619" s="345"/>
      <c r="H2619" s="287"/>
    </row>
    <row r="2620" spans="2:8" ht="15.75" customHeight="1">
      <c r="B2620" s="1417"/>
      <c r="C2620" s="325" t="s">
        <v>3828</v>
      </c>
      <c r="D2620" s="1419"/>
      <c r="E2620" s="479" t="s">
        <v>1</v>
      </c>
      <c r="F2620" s="359">
        <v>2</v>
      </c>
      <c r="G2620" s="208"/>
      <c r="H2620" s="347">
        <f t="shared" ref="H2620:H2621" si="291">F2620*G2620</f>
        <v>0</v>
      </c>
    </row>
    <row r="2621" spans="2:8">
      <c r="B2621" s="1433"/>
      <c r="C2621" s="325" t="s">
        <v>3669</v>
      </c>
      <c r="D2621" s="1420"/>
      <c r="E2621" s="480" t="s">
        <v>1</v>
      </c>
      <c r="F2621" s="381">
        <v>2</v>
      </c>
      <c r="G2621" s="208"/>
      <c r="H2621" s="347">
        <f t="shared" si="291"/>
        <v>0</v>
      </c>
    </row>
    <row r="2622" spans="2:8" ht="22.5">
      <c r="B2622" s="1416" t="s">
        <v>2596</v>
      </c>
      <c r="C2622" s="319" t="s">
        <v>3829</v>
      </c>
      <c r="D2622" s="1428"/>
      <c r="E2622" s="437"/>
      <c r="F2622" s="365"/>
      <c r="G2622" s="340"/>
      <c r="H2622" s="282"/>
    </row>
    <row r="2623" spans="2:8" ht="22.5">
      <c r="B2623" s="1417"/>
      <c r="C2623" s="323" t="s">
        <v>4624</v>
      </c>
      <c r="D2623" s="1429"/>
      <c r="E2623" s="438"/>
      <c r="F2623" s="321"/>
      <c r="G2623" s="322"/>
      <c r="H2623" s="265"/>
    </row>
    <row r="2624" spans="2:8" ht="27.75" customHeight="1">
      <c r="B2624" s="1417"/>
      <c r="C2624" s="323" t="s">
        <v>744</v>
      </c>
      <c r="D2624" s="1429"/>
      <c r="E2624" s="438"/>
      <c r="F2624" s="321"/>
      <c r="G2624" s="322"/>
      <c r="H2624" s="265"/>
    </row>
    <row r="2625" spans="2:8" ht="33.75">
      <c r="B2625" s="1417"/>
      <c r="C2625" s="324" t="s">
        <v>369</v>
      </c>
      <c r="D2625" s="1429"/>
      <c r="E2625" s="439"/>
      <c r="F2625" s="367"/>
      <c r="G2625" s="345"/>
      <c r="H2625" s="287"/>
    </row>
    <row r="2626" spans="2:8">
      <c r="B2626" s="1433"/>
      <c r="C2626" s="325" t="s">
        <v>209</v>
      </c>
      <c r="D2626" s="1420"/>
      <c r="E2626" s="440" t="s">
        <v>1</v>
      </c>
      <c r="F2626" s="403">
        <v>6</v>
      </c>
      <c r="G2626" s="208"/>
      <c r="H2626" s="347">
        <f t="shared" ref="H2626" si="292">F2626*G2626</f>
        <v>0</v>
      </c>
    </row>
    <row r="2627" spans="2:8" ht="22.5">
      <c r="B2627" s="1416" t="s">
        <v>2597</v>
      </c>
      <c r="C2627" s="319" t="s">
        <v>353</v>
      </c>
      <c r="D2627" s="1428"/>
      <c r="E2627" s="364"/>
      <c r="F2627" s="338"/>
      <c r="G2627" s="340"/>
      <c r="H2627" s="282"/>
    </row>
    <row r="2628" spans="2:8">
      <c r="B2628" s="1417"/>
      <c r="C2628" s="323" t="s">
        <v>354</v>
      </c>
      <c r="D2628" s="1429"/>
      <c r="E2628" s="320"/>
      <c r="F2628" s="242"/>
      <c r="G2628" s="322"/>
      <c r="H2628" s="265"/>
    </row>
    <row r="2629" spans="2:8" ht="22.5">
      <c r="B2629" s="1417"/>
      <c r="C2629" s="323" t="s">
        <v>355</v>
      </c>
      <c r="D2629" s="1429"/>
      <c r="E2629" s="320"/>
      <c r="F2629" s="242"/>
      <c r="G2629" s="322"/>
      <c r="H2629" s="265"/>
    </row>
    <row r="2630" spans="2:8" ht="22.5">
      <c r="B2630" s="1417"/>
      <c r="C2630" s="324" t="s">
        <v>4624</v>
      </c>
      <c r="D2630" s="1429"/>
      <c r="E2630" s="366"/>
      <c r="F2630" s="343"/>
      <c r="G2630" s="345"/>
      <c r="H2630" s="287"/>
    </row>
    <row r="2631" spans="2:8">
      <c r="B2631" s="1433"/>
      <c r="C2631" s="325" t="s">
        <v>209</v>
      </c>
      <c r="D2631" s="1420"/>
      <c r="E2631" s="440" t="s">
        <v>1</v>
      </c>
      <c r="F2631" s="403">
        <v>1</v>
      </c>
      <c r="G2631" s="208"/>
      <c r="H2631" s="347">
        <f t="shared" ref="H2631" si="293">F2631*G2631</f>
        <v>0</v>
      </c>
    </row>
    <row r="2632" spans="2:8" ht="22.5">
      <c r="B2632" s="1416" t="s">
        <v>2598</v>
      </c>
      <c r="C2632" s="319" t="s">
        <v>745</v>
      </c>
      <c r="D2632" s="1428"/>
      <c r="E2632" s="437"/>
      <c r="F2632" s="365"/>
      <c r="G2632" s="281"/>
      <c r="H2632" s="282"/>
    </row>
    <row r="2633" spans="2:8" ht="22.5">
      <c r="B2633" s="1417"/>
      <c r="C2633" s="323" t="s">
        <v>746</v>
      </c>
      <c r="D2633" s="1429"/>
      <c r="E2633" s="438"/>
      <c r="F2633" s="321"/>
      <c r="G2633" s="264"/>
      <c r="H2633" s="265"/>
    </row>
    <row r="2634" spans="2:8" ht="22.5">
      <c r="B2634" s="1417"/>
      <c r="C2634" s="324" t="s">
        <v>4624</v>
      </c>
      <c r="D2634" s="1429"/>
      <c r="E2634" s="439"/>
      <c r="F2634" s="367"/>
      <c r="G2634" s="286"/>
      <c r="H2634" s="287"/>
    </row>
    <row r="2635" spans="2:8" ht="22.5">
      <c r="B2635" s="1433"/>
      <c r="C2635" s="324" t="s">
        <v>355</v>
      </c>
      <c r="D2635" s="1420"/>
      <c r="E2635" s="440" t="s">
        <v>1</v>
      </c>
      <c r="F2635" s="403">
        <v>5</v>
      </c>
      <c r="G2635" s="208"/>
      <c r="H2635" s="347">
        <f t="shared" ref="H2635" si="294">F2635*G2635</f>
        <v>0</v>
      </c>
    </row>
    <row r="2636" spans="2:8">
      <c r="B2636" s="1416" t="s">
        <v>2599</v>
      </c>
      <c r="C2636" s="319" t="s">
        <v>514</v>
      </c>
      <c r="D2636" s="1428"/>
      <c r="E2636" s="437"/>
      <c r="F2636" s="365"/>
      <c r="G2636" s="340"/>
      <c r="H2636" s="282"/>
    </row>
    <row r="2637" spans="2:8" ht="22.5">
      <c r="B2637" s="1417"/>
      <c r="C2637" s="323" t="s">
        <v>747</v>
      </c>
      <c r="D2637" s="1429"/>
      <c r="E2637" s="438"/>
      <c r="F2637" s="321"/>
      <c r="G2637" s="322"/>
      <c r="H2637" s="265"/>
    </row>
    <row r="2638" spans="2:8" ht="22.5">
      <c r="B2638" s="1417"/>
      <c r="C2638" s="342" t="s">
        <v>4624</v>
      </c>
      <c r="D2638" s="1429"/>
      <c r="E2638" s="439"/>
      <c r="F2638" s="367"/>
      <c r="G2638" s="345"/>
      <c r="H2638" s="287"/>
    </row>
    <row r="2639" spans="2:8">
      <c r="B2639" s="1433"/>
      <c r="C2639" s="352" t="s">
        <v>209</v>
      </c>
      <c r="D2639" s="1420"/>
      <c r="E2639" s="440" t="s">
        <v>1</v>
      </c>
      <c r="F2639" s="403">
        <v>1</v>
      </c>
      <c r="G2639" s="208"/>
      <c r="H2639" s="347">
        <f t="shared" ref="H2639" si="295">F2639*G2639</f>
        <v>0</v>
      </c>
    </row>
    <row r="2640" spans="2:8">
      <c r="B2640" s="1439"/>
      <c r="C2640" s="1440"/>
      <c r="D2640" s="1440"/>
      <c r="E2640" s="1440"/>
      <c r="F2640" s="1440"/>
      <c r="G2640" s="1440"/>
      <c r="H2640" s="1441"/>
    </row>
    <row r="2641" spans="2:8">
      <c r="B2641" s="278" t="s">
        <v>2592</v>
      </c>
      <c r="C2641" s="1442" t="s">
        <v>2618</v>
      </c>
      <c r="D2641" s="1443"/>
      <c r="E2641" s="1443"/>
      <c r="F2641" s="1443"/>
      <c r="G2641" s="1444"/>
      <c r="H2641" s="474">
        <f>SUM(H2600:H2640)</f>
        <v>0</v>
      </c>
    </row>
    <row r="2642" spans="2:8">
      <c r="B2642" s="1439"/>
      <c r="C2642" s="1440"/>
      <c r="D2642" s="1440"/>
      <c r="E2642" s="1440"/>
      <c r="F2642" s="1440"/>
      <c r="G2642" s="1440"/>
      <c r="H2642" s="1441"/>
    </row>
    <row r="2643" spans="2:8">
      <c r="B2643" s="252" t="s">
        <v>2423</v>
      </c>
      <c r="C2643" s="1470" t="s">
        <v>2619</v>
      </c>
      <c r="D2643" s="1471"/>
      <c r="E2643" s="1471"/>
      <c r="F2643" s="1471"/>
      <c r="G2643" s="1471"/>
      <c r="H2643" s="481">
        <f>H2641+H2583+H2563+H2525+H2369+H2300+H2206+H2163+H1682+H1369</f>
        <v>0</v>
      </c>
    </row>
    <row r="2644" spans="2:8">
      <c r="B2644" s="482"/>
      <c r="C2644" s="1393"/>
      <c r="D2644" s="1116"/>
      <c r="E2644" s="483"/>
      <c r="F2644" s="483"/>
      <c r="G2644" s="483"/>
      <c r="H2644" s="483"/>
    </row>
    <row r="2645" spans="2:8">
      <c r="B2645" s="1502" t="s">
        <v>3064</v>
      </c>
      <c r="C2645" s="1503"/>
      <c r="D2645" s="1503"/>
      <c r="E2645" s="1503"/>
      <c r="F2645" s="1503"/>
      <c r="G2645" s="1503"/>
      <c r="H2645" s="1504"/>
    </row>
    <row r="2646" spans="2:8">
      <c r="B2646" s="484"/>
      <c r="C2646" s="1394"/>
      <c r="D2646" s="1077"/>
      <c r="E2646" s="485"/>
      <c r="F2646" s="485"/>
      <c r="G2646" s="485"/>
      <c r="H2646" s="486"/>
    </row>
    <row r="2647" spans="2:8">
      <c r="B2647" s="487" t="s">
        <v>0</v>
      </c>
      <c r="C2647" s="488" t="s">
        <v>4422</v>
      </c>
      <c r="D2647" s="1496">
        <f>H25</f>
        <v>0</v>
      </c>
      <c r="E2647" s="1497"/>
      <c r="F2647" s="1497"/>
      <c r="G2647" s="1497"/>
      <c r="H2647" s="1498"/>
    </row>
    <row r="2648" spans="2:8">
      <c r="B2648" s="489" t="s">
        <v>14</v>
      </c>
      <c r="C2648" s="490" t="s">
        <v>4423</v>
      </c>
      <c r="D2648" s="1496">
        <f>H1108</f>
        <v>0</v>
      </c>
      <c r="E2648" s="1497"/>
      <c r="F2648" s="1497"/>
      <c r="G2648" s="1497"/>
      <c r="H2648" s="1498"/>
    </row>
    <row r="2649" spans="2:8">
      <c r="B2649" s="491" t="s">
        <v>2423</v>
      </c>
      <c r="C2649" s="492" t="s">
        <v>4424</v>
      </c>
      <c r="D2649" s="1496">
        <f>H2643</f>
        <v>0</v>
      </c>
      <c r="E2649" s="1497"/>
      <c r="F2649" s="1497"/>
      <c r="G2649" s="1497"/>
      <c r="H2649" s="1498"/>
    </row>
    <row r="2650" spans="2:8">
      <c r="B2650" s="1499"/>
      <c r="C2650" s="1500"/>
      <c r="D2650" s="1500"/>
      <c r="E2650" s="1500"/>
      <c r="F2650" s="1500"/>
      <c r="G2650" s="1500"/>
      <c r="H2650" s="1501"/>
    </row>
    <row r="2651" spans="2:8">
      <c r="B2651" s="489" t="s">
        <v>20</v>
      </c>
      <c r="C2651" s="493" t="s">
        <v>2620</v>
      </c>
      <c r="D2651" s="1496">
        <f>SUM(D2647:H2649)</f>
        <v>0</v>
      </c>
      <c r="E2651" s="1497"/>
      <c r="F2651" s="1497"/>
      <c r="G2651" s="1497"/>
      <c r="H2651" s="1498"/>
    </row>
    <row r="2652" spans="2:8">
      <c r="C2652" s="240"/>
      <c r="D2652" s="1109"/>
      <c r="E2652" s="242"/>
      <c r="F2652" s="243"/>
      <c r="G2652" s="244"/>
    </row>
    <row r="2653" spans="2:8">
      <c r="C2653" s="240"/>
      <c r="D2653" s="1109"/>
      <c r="E2653" s="242"/>
      <c r="F2653" s="243"/>
      <c r="G2653" s="244"/>
    </row>
    <row r="2654" spans="2:8">
      <c r="C2654" s="240"/>
      <c r="D2654" s="1109"/>
      <c r="E2654" s="242"/>
      <c r="F2654" s="243"/>
      <c r="G2654" s="244"/>
    </row>
    <row r="2655" spans="2:8">
      <c r="C2655" s="240"/>
      <c r="D2655" s="1109"/>
      <c r="E2655" s="242"/>
      <c r="F2655" s="243"/>
      <c r="G2655" s="244"/>
    </row>
    <row r="2656" spans="2:8">
      <c r="C2656" s="240"/>
      <c r="D2656" s="1109"/>
      <c r="E2656" s="242"/>
      <c r="F2656" s="243"/>
      <c r="G2656" s="244"/>
    </row>
    <row r="2657" spans="2:8">
      <c r="C2657" s="240"/>
      <c r="D2657" s="1109"/>
      <c r="E2657" s="242"/>
      <c r="F2657" s="243"/>
      <c r="G2657" s="244"/>
    </row>
    <row r="2658" spans="2:8">
      <c r="C2658" s="240"/>
      <c r="D2658" s="1109"/>
      <c r="E2658" s="242"/>
      <c r="F2658" s="243"/>
      <c r="G2658" s="244"/>
    </row>
    <row r="2659" spans="2:8">
      <c r="C2659" s="240"/>
      <c r="D2659" s="1109"/>
      <c r="E2659" s="242"/>
      <c r="F2659" s="243"/>
      <c r="G2659" s="244"/>
    </row>
    <row r="2660" spans="2:8">
      <c r="C2660" s="240"/>
      <c r="D2660" s="1109"/>
      <c r="E2660" s="242"/>
      <c r="F2660" s="243"/>
      <c r="G2660" s="244"/>
    </row>
    <row r="2661" spans="2:8">
      <c r="C2661" s="240"/>
      <c r="D2661" s="1109"/>
      <c r="E2661" s="242"/>
      <c r="F2661" s="243"/>
      <c r="G2661" s="244"/>
    </row>
    <row r="2662" spans="2:8">
      <c r="C2662" s="240"/>
      <c r="D2662" s="1109"/>
      <c r="E2662" s="242"/>
      <c r="F2662" s="243"/>
      <c r="G2662" s="244"/>
    </row>
    <row r="2663" spans="2:8">
      <c r="C2663" s="240"/>
      <c r="D2663" s="1109"/>
      <c r="E2663" s="242"/>
      <c r="F2663" s="243"/>
      <c r="G2663" s="244"/>
    </row>
    <row r="2664" spans="2:8">
      <c r="C2664" s="240"/>
      <c r="D2664" s="1109"/>
      <c r="E2664" s="242"/>
      <c r="F2664" s="243"/>
      <c r="G2664" s="244"/>
    </row>
    <row r="2665" spans="2:8">
      <c r="C2665" s="240"/>
      <c r="D2665" s="1109"/>
      <c r="E2665" s="242"/>
      <c r="F2665" s="243"/>
      <c r="G2665" s="244"/>
    </row>
    <row r="2666" spans="2:8">
      <c r="B2666" s="238"/>
      <c r="C2666" s="240"/>
      <c r="D2666" s="1109"/>
      <c r="E2666" s="242"/>
      <c r="F2666" s="243"/>
      <c r="G2666" s="238"/>
      <c r="H2666" s="238"/>
    </row>
    <row r="2667" spans="2:8">
      <c r="B2667" s="238"/>
      <c r="C2667" s="240"/>
      <c r="D2667" s="1109"/>
      <c r="E2667" s="242"/>
      <c r="F2667" s="243"/>
      <c r="G2667" s="238"/>
      <c r="H2667" s="238"/>
    </row>
    <row r="2668" spans="2:8">
      <c r="B2668" s="238"/>
      <c r="C2668" s="240"/>
      <c r="D2668" s="1109"/>
      <c r="E2668" s="242"/>
      <c r="F2668" s="243"/>
      <c r="G2668" s="238"/>
      <c r="H2668" s="238"/>
    </row>
    <row r="2669" spans="2:8">
      <c r="B2669" s="238"/>
      <c r="C2669" s="240"/>
      <c r="D2669" s="1109"/>
      <c r="E2669" s="242"/>
      <c r="F2669" s="243"/>
      <c r="G2669" s="238"/>
      <c r="H2669" s="238"/>
    </row>
    <row r="2670" spans="2:8">
      <c r="B2670" s="238"/>
      <c r="C2670" s="240"/>
      <c r="D2670" s="1109"/>
      <c r="E2670" s="242"/>
      <c r="F2670" s="243"/>
      <c r="G2670" s="238"/>
      <c r="H2670" s="238"/>
    </row>
    <row r="2671" spans="2:8">
      <c r="B2671" s="238"/>
      <c r="C2671" s="240"/>
      <c r="D2671" s="1109"/>
      <c r="E2671" s="242"/>
      <c r="F2671" s="243"/>
      <c r="G2671" s="238"/>
      <c r="H2671" s="238"/>
    </row>
    <row r="2672" spans="2:8">
      <c r="B2672" s="238"/>
      <c r="C2672" s="240"/>
      <c r="D2672" s="1109"/>
      <c r="E2672" s="242"/>
      <c r="F2672" s="243"/>
      <c r="G2672" s="238"/>
      <c r="H2672" s="238"/>
    </row>
    <row r="2673" spans="2:8">
      <c r="B2673" s="238"/>
      <c r="C2673" s="240"/>
      <c r="D2673" s="1109"/>
      <c r="E2673" s="242"/>
      <c r="F2673" s="243"/>
      <c r="G2673" s="238"/>
      <c r="H2673" s="238"/>
    </row>
    <row r="2674" spans="2:8">
      <c r="B2674" s="238"/>
      <c r="C2674" s="240"/>
      <c r="D2674" s="1109"/>
      <c r="E2674" s="242"/>
      <c r="F2674" s="243"/>
      <c r="G2674" s="238"/>
      <c r="H2674" s="238"/>
    </row>
    <row r="2675" spans="2:8">
      <c r="B2675" s="238"/>
      <c r="C2675" s="240"/>
      <c r="D2675" s="1109"/>
      <c r="E2675" s="242"/>
      <c r="F2675" s="243"/>
      <c r="G2675" s="238"/>
      <c r="H2675" s="238"/>
    </row>
    <row r="2676" spans="2:8">
      <c r="B2676" s="238"/>
      <c r="C2676" s="240"/>
      <c r="D2676" s="1109"/>
      <c r="E2676" s="242"/>
      <c r="F2676" s="243"/>
      <c r="G2676" s="238"/>
      <c r="H2676" s="238"/>
    </row>
    <row r="2677" spans="2:8">
      <c r="B2677" s="238"/>
      <c r="C2677" s="240"/>
      <c r="D2677" s="1109"/>
      <c r="E2677" s="242"/>
      <c r="F2677" s="243"/>
      <c r="G2677" s="238"/>
      <c r="H2677" s="238"/>
    </row>
    <row r="2678" spans="2:8">
      <c r="B2678" s="238"/>
      <c r="C2678" s="240"/>
      <c r="D2678" s="1109"/>
      <c r="E2678" s="242"/>
      <c r="F2678" s="243"/>
      <c r="G2678" s="238"/>
      <c r="H2678" s="238"/>
    </row>
    <row r="2679" spans="2:8">
      <c r="B2679" s="238"/>
      <c r="C2679" s="240"/>
      <c r="D2679" s="1109"/>
      <c r="E2679" s="242"/>
      <c r="F2679" s="243"/>
      <c r="G2679" s="238"/>
      <c r="H2679" s="238"/>
    </row>
    <row r="2680" spans="2:8">
      <c r="B2680" s="238"/>
      <c r="C2680" s="240"/>
      <c r="D2680" s="1109"/>
      <c r="E2680" s="242"/>
      <c r="F2680" s="243"/>
      <c r="G2680" s="238"/>
      <c r="H2680" s="238"/>
    </row>
    <row r="2681" spans="2:8">
      <c r="B2681" s="238"/>
      <c r="C2681" s="240"/>
      <c r="D2681" s="1109"/>
      <c r="E2681" s="242"/>
      <c r="F2681" s="243"/>
      <c r="G2681" s="238"/>
      <c r="H2681" s="238"/>
    </row>
    <row r="2682" spans="2:8">
      <c r="B2682" s="238"/>
      <c r="C2682" s="240"/>
      <c r="D2682" s="1109"/>
      <c r="E2682" s="242"/>
      <c r="F2682" s="243"/>
      <c r="G2682" s="238"/>
      <c r="H2682" s="238"/>
    </row>
    <row r="2683" spans="2:8">
      <c r="B2683" s="238"/>
      <c r="C2683" s="240"/>
      <c r="D2683" s="1109"/>
      <c r="E2683" s="242"/>
      <c r="F2683" s="243"/>
      <c r="G2683" s="238"/>
      <c r="H2683" s="238"/>
    </row>
    <row r="2684" spans="2:8">
      <c r="B2684" s="238"/>
      <c r="C2684" s="240"/>
      <c r="D2684" s="1109"/>
      <c r="E2684" s="242"/>
      <c r="F2684" s="243"/>
      <c r="G2684" s="238"/>
      <c r="H2684" s="238"/>
    </row>
    <row r="2685" spans="2:8">
      <c r="B2685" s="238"/>
      <c r="C2685" s="240"/>
      <c r="D2685" s="1109"/>
      <c r="E2685" s="242"/>
      <c r="F2685" s="243"/>
      <c r="G2685" s="238"/>
      <c r="H2685" s="238"/>
    </row>
    <row r="2686" spans="2:8">
      <c r="B2686" s="238"/>
      <c r="C2686" s="240"/>
      <c r="D2686" s="1109"/>
      <c r="E2686" s="242"/>
      <c r="F2686" s="243"/>
      <c r="G2686" s="238"/>
      <c r="H2686" s="238"/>
    </row>
    <row r="2687" spans="2:8">
      <c r="B2687" s="238"/>
      <c r="C2687" s="240"/>
      <c r="D2687" s="1109"/>
      <c r="E2687" s="242"/>
      <c r="F2687" s="243"/>
      <c r="G2687" s="238"/>
      <c r="H2687" s="238"/>
    </row>
    <row r="2688" spans="2:8">
      <c r="B2688" s="238"/>
      <c r="C2688" s="240"/>
      <c r="D2688" s="1109"/>
      <c r="E2688" s="242"/>
      <c r="F2688" s="243"/>
      <c r="G2688" s="238"/>
      <c r="H2688" s="238"/>
    </row>
    <row r="2689" spans="2:8">
      <c r="B2689" s="238"/>
      <c r="C2689" s="240"/>
      <c r="D2689" s="1109"/>
      <c r="E2689" s="242"/>
      <c r="F2689" s="243"/>
      <c r="G2689" s="238"/>
      <c r="H2689" s="238"/>
    </row>
    <row r="2690" spans="2:8">
      <c r="B2690" s="238"/>
      <c r="C2690" s="240"/>
      <c r="D2690" s="1109"/>
      <c r="E2690" s="242"/>
      <c r="F2690" s="243"/>
      <c r="G2690" s="238"/>
      <c r="H2690" s="238"/>
    </row>
    <row r="2691" spans="2:8">
      <c r="B2691" s="238"/>
      <c r="C2691" s="240"/>
      <c r="D2691" s="1109"/>
      <c r="E2691" s="242"/>
      <c r="F2691" s="243"/>
      <c r="G2691" s="238"/>
      <c r="H2691" s="238"/>
    </row>
    <row r="2692" spans="2:8">
      <c r="B2692" s="238"/>
      <c r="C2692" s="240"/>
      <c r="D2692" s="1109"/>
      <c r="E2692" s="242"/>
      <c r="F2692" s="243"/>
      <c r="G2692" s="238"/>
      <c r="H2692" s="238"/>
    </row>
    <row r="2693" spans="2:8">
      <c r="B2693" s="238"/>
      <c r="C2693" s="240"/>
      <c r="D2693" s="1109"/>
      <c r="E2693" s="242"/>
      <c r="F2693" s="243"/>
      <c r="G2693" s="238"/>
      <c r="H2693" s="238"/>
    </row>
    <row r="2694" spans="2:8">
      <c r="B2694" s="238"/>
      <c r="C2694" s="240"/>
      <c r="D2694" s="1109"/>
      <c r="E2694" s="242"/>
      <c r="F2694" s="243"/>
      <c r="G2694" s="238"/>
      <c r="H2694" s="238"/>
    </row>
    <row r="2695" spans="2:8">
      <c r="B2695" s="238"/>
      <c r="C2695" s="240"/>
      <c r="D2695" s="1109"/>
      <c r="E2695" s="242"/>
      <c r="F2695" s="243"/>
      <c r="G2695" s="238"/>
      <c r="H2695" s="238"/>
    </row>
    <row r="2696" spans="2:8">
      <c r="B2696" s="238"/>
      <c r="C2696" s="240"/>
      <c r="D2696" s="1109"/>
      <c r="E2696" s="242"/>
      <c r="F2696" s="243"/>
      <c r="G2696" s="238"/>
      <c r="H2696" s="238"/>
    </row>
    <row r="2697" spans="2:8">
      <c r="B2697" s="238"/>
      <c r="C2697" s="240"/>
      <c r="D2697" s="1109"/>
      <c r="E2697" s="242"/>
      <c r="F2697" s="243"/>
      <c r="G2697" s="238"/>
      <c r="H2697" s="238"/>
    </row>
    <row r="2698" spans="2:8">
      <c r="B2698" s="238"/>
      <c r="C2698" s="240"/>
      <c r="D2698" s="1109"/>
      <c r="E2698" s="242"/>
      <c r="F2698" s="243"/>
      <c r="G2698" s="238"/>
      <c r="H2698" s="238"/>
    </row>
    <row r="2699" spans="2:8">
      <c r="B2699" s="238"/>
      <c r="C2699" s="240"/>
      <c r="D2699" s="1109"/>
      <c r="E2699" s="242"/>
      <c r="F2699" s="243"/>
      <c r="G2699" s="238"/>
      <c r="H2699" s="238"/>
    </row>
    <row r="2700" spans="2:8">
      <c r="B2700" s="238"/>
      <c r="C2700" s="240"/>
      <c r="D2700" s="1109"/>
      <c r="E2700" s="242"/>
      <c r="F2700" s="243"/>
      <c r="G2700" s="238"/>
      <c r="H2700" s="238"/>
    </row>
    <row r="2701" spans="2:8">
      <c r="B2701" s="238"/>
      <c r="C2701" s="240"/>
      <c r="D2701" s="1109"/>
      <c r="E2701" s="242"/>
      <c r="F2701" s="243"/>
      <c r="G2701" s="238"/>
      <c r="H2701" s="238"/>
    </row>
    <row r="2702" spans="2:8">
      <c r="B2702" s="238"/>
      <c r="C2702" s="240"/>
      <c r="D2702" s="1109"/>
      <c r="E2702" s="242"/>
      <c r="F2702" s="243"/>
      <c r="G2702" s="238"/>
      <c r="H2702" s="238"/>
    </row>
    <row r="2703" spans="2:8">
      <c r="B2703" s="238"/>
      <c r="C2703" s="240"/>
      <c r="D2703" s="1109"/>
      <c r="E2703" s="242"/>
      <c r="F2703" s="243"/>
      <c r="G2703" s="238"/>
      <c r="H2703" s="238"/>
    </row>
    <row r="2704" spans="2:8">
      <c r="B2704" s="238"/>
      <c r="C2704" s="240"/>
      <c r="D2704" s="1109"/>
      <c r="E2704" s="242"/>
      <c r="F2704" s="243"/>
      <c r="G2704" s="238"/>
      <c r="H2704" s="238"/>
    </row>
    <row r="2705" spans="2:8">
      <c r="B2705" s="238"/>
      <c r="C2705" s="240"/>
      <c r="D2705" s="1109"/>
      <c r="E2705" s="242"/>
      <c r="F2705" s="243"/>
      <c r="G2705" s="238"/>
      <c r="H2705" s="238"/>
    </row>
    <row r="2706" spans="2:8">
      <c r="B2706" s="238"/>
      <c r="C2706" s="240"/>
      <c r="D2706" s="1109"/>
      <c r="E2706" s="242"/>
      <c r="F2706" s="243"/>
      <c r="G2706" s="238"/>
      <c r="H2706" s="238"/>
    </row>
    <row r="2707" spans="2:8">
      <c r="B2707" s="238"/>
      <c r="C2707" s="240"/>
      <c r="D2707" s="1109"/>
      <c r="E2707" s="242"/>
      <c r="F2707" s="243"/>
      <c r="G2707" s="238"/>
      <c r="H2707" s="238"/>
    </row>
    <row r="2708" spans="2:8">
      <c r="B2708" s="238"/>
      <c r="C2708" s="240"/>
      <c r="D2708" s="1109"/>
      <c r="E2708" s="242"/>
      <c r="F2708" s="243"/>
      <c r="G2708" s="238"/>
      <c r="H2708" s="238"/>
    </row>
    <row r="2709" spans="2:8">
      <c r="B2709" s="238"/>
      <c r="C2709" s="240"/>
      <c r="D2709" s="1109"/>
      <c r="E2709" s="242"/>
      <c r="F2709" s="243"/>
      <c r="G2709" s="238"/>
      <c r="H2709" s="238"/>
    </row>
    <row r="2710" spans="2:8">
      <c r="B2710" s="238"/>
      <c r="C2710" s="240"/>
      <c r="D2710" s="1109"/>
      <c r="E2710" s="242"/>
      <c r="F2710" s="243"/>
      <c r="G2710" s="238"/>
      <c r="H2710" s="238"/>
    </row>
    <row r="2711" spans="2:8">
      <c r="B2711" s="238"/>
      <c r="C2711" s="240"/>
      <c r="D2711" s="1109"/>
      <c r="E2711" s="242"/>
      <c r="F2711" s="243"/>
      <c r="G2711" s="238"/>
      <c r="H2711" s="238"/>
    </row>
    <row r="2712" spans="2:8">
      <c r="B2712" s="238"/>
      <c r="C2712" s="240"/>
      <c r="D2712" s="1109"/>
      <c r="E2712" s="242"/>
      <c r="F2712" s="243"/>
      <c r="G2712" s="238"/>
      <c r="H2712" s="238"/>
    </row>
    <row r="2713" spans="2:8">
      <c r="B2713" s="238"/>
      <c r="C2713" s="240"/>
      <c r="D2713" s="1109"/>
      <c r="E2713" s="242"/>
      <c r="F2713" s="243"/>
      <c r="G2713" s="238"/>
      <c r="H2713" s="238"/>
    </row>
    <row r="2714" spans="2:8">
      <c r="B2714" s="238"/>
      <c r="C2714" s="240"/>
      <c r="D2714" s="1109"/>
      <c r="E2714" s="242"/>
      <c r="F2714" s="243"/>
      <c r="G2714" s="238"/>
      <c r="H2714" s="238"/>
    </row>
    <row r="2715" spans="2:8">
      <c r="B2715" s="238"/>
      <c r="C2715" s="240"/>
      <c r="D2715" s="1109"/>
      <c r="E2715" s="242"/>
      <c r="F2715" s="243"/>
      <c r="G2715" s="238"/>
      <c r="H2715" s="238"/>
    </row>
    <row r="2716" spans="2:8">
      <c r="B2716" s="238"/>
      <c r="C2716" s="240"/>
      <c r="D2716" s="1109"/>
      <c r="E2716" s="242"/>
      <c r="F2716" s="243"/>
      <c r="G2716" s="238"/>
      <c r="H2716" s="238"/>
    </row>
    <row r="2717" spans="2:8">
      <c r="B2717" s="238"/>
      <c r="C2717" s="240"/>
      <c r="D2717" s="1109"/>
      <c r="E2717" s="242"/>
      <c r="F2717" s="243"/>
      <c r="G2717" s="238"/>
      <c r="H2717" s="238"/>
    </row>
    <row r="2718" spans="2:8">
      <c r="B2718" s="238"/>
      <c r="C2718" s="240"/>
      <c r="D2718" s="1109"/>
      <c r="E2718" s="242"/>
      <c r="F2718" s="243"/>
      <c r="G2718" s="238"/>
      <c r="H2718" s="238"/>
    </row>
    <row r="2719" spans="2:8">
      <c r="B2719" s="238"/>
      <c r="C2719" s="240"/>
      <c r="D2719" s="1109"/>
      <c r="E2719" s="242"/>
      <c r="F2719" s="243"/>
      <c r="G2719" s="238"/>
      <c r="H2719" s="238"/>
    </row>
    <row r="2720" spans="2:8">
      <c r="B2720" s="238"/>
      <c r="C2720" s="240"/>
      <c r="D2720" s="1109"/>
      <c r="E2720" s="242"/>
      <c r="F2720" s="243"/>
      <c r="G2720" s="238"/>
      <c r="H2720" s="238"/>
    </row>
    <row r="2721" spans="2:8">
      <c r="B2721" s="238"/>
      <c r="C2721" s="240"/>
      <c r="D2721" s="1109"/>
      <c r="E2721" s="242"/>
      <c r="F2721" s="243"/>
      <c r="G2721" s="238"/>
      <c r="H2721" s="238"/>
    </row>
    <row r="2722" spans="2:8">
      <c r="B2722" s="238"/>
      <c r="C2722" s="240"/>
      <c r="D2722" s="1109"/>
      <c r="E2722" s="242"/>
      <c r="F2722" s="243"/>
      <c r="G2722" s="238"/>
      <c r="H2722" s="238"/>
    </row>
    <row r="2723" spans="2:8">
      <c r="B2723" s="238"/>
      <c r="C2723" s="240"/>
      <c r="D2723" s="1109"/>
      <c r="E2723" s="242"/>
      <c r="F2723" s="243"/>
      <c r="G2723" s="238"/>
      <c r="H2723" s="238"/>
    </row>
    <row r="2724" spans="2:8">
      <c r="B2724" s="238"/>
      <c r="C2724" s="240"/>
      <c r="D2724" s="1109"/>
      <c r="E2724" s="242"/>
      <c r="F2724" s="243"/>
      <c r="G2724" s="238"/>
      <c r="H2724" s="238"/>
    </row>
    <row r="2725" spans="2:8">
      <c r="B2725" s="238"/>
      <c r="C2725" s="240"/>
      <c r="D2725" s="1109"/>
      <c r="E2725" s="242"/>
      <c r="F2725" s="243"/>
      <c r="G2725" s="238"/>
      <c r="H2725" s="238"/>
    </row>
    <row r="2726" spans="2:8">
      <c r="B2726" s="238"/>
      <c r="C2726" s="240"/>
      <c r="D2726" s="1109"/>
      <c r="E2726" s="242"/>
      <c r="F2726" s="243"/>
      <c r="G2726" s="238"/>
      <c r="H2726" s="238"/>
    </row>
    <row r="2727" spans="2:8">
      <c r="B2727" s="238"/>
      <c r="C2727" s="240"/>
      <c r="D2727" s="1109"/>
      <c r="E2727" s="242"/>
      <c r="F2727" s="243"/>
      <c r="G2727" s="238"/>
      <c r="H2727" s="238"/>
    </row>
    <row r="2728" spans="2:8">
      <c r="B2728" s="238"/>
      <c r="C2728" s="240"/>
      <c r="D2728" s="1109"/>
      <c r="E2728" s="242"/>
      <c r="F2728" s="243"/>
      <c r="G2728" s="238"/>
      <c r="H2728" s="238"/>
    </row>
    <row r="2729" spans="2:8">
      <c r="B2729" s="238"/>
      <c r="C2729" s="240"/>
      <c r="D2729" s="1109"/>
      <c r="E2729" s="242"/>
      <c r="F2729" s="243"/>
      <c r="G2729" s="238"/>
      <c r="H2729" s="238"/>
    </row>
    <row r="2730" spans="2:8">
      <c r="B2730" s="238"/>
      <c r="C2730" s="240"/>
      <c r="D2730" s="1109"/>
      <c r="E2730" s="242"/>
      <c r="F2730" s="243"/>
      <c r="G2730" s="238"/>
      <c r="H2730" s="238"/>
    </row>
    <row r="2731" spans="2:8">
      <c r="B2731" s="238"/>
      <c r="C2731" s="240"/>
      <c r="D2731" s="1109"/>
      <c r="E2731" s="242"/>
      <c r="F2731" s="243"/>
      <c r="G2731" s="238"/>
      <c r="H2731" s="238"/>
    </row>
    <row r="2732" spans="2:8">
      <c r="B2732" s="238"/>
      <c r="C2732" s="240"/>
      <c r="D2732" s="1109"/>
      <c r="E2732" s="242"/>
      <c r="F2732" s="243"/>
      <c r="G2732" s="238"/>
      <c r="H2732" s="238"/>
    </row>
    <row r="2733" spans="2:8">
      <c r="B2733" s="238"/>
      <c r="C2733" s="240"/>
      <c r="D2733" s="1109"/>
      <c r="E2733" s="242"/>
      <c r="F2733" s="243"/>
      <c r="G2733" s="238"/>
      <c r="H2733" s="238"/>
    </row>
    <row r="2734" spans="2:8">
      <c r="B2734" s="238"/>
      <c r="C2734" s="240"/>
      <c r="D2734" s="1109"/>
      <c r="E2734" s="242"/>
      <c r="F2734" s="243"/>
      <c r="G2734" s="238"/>
      <c r="H2734" s="238"/>
    </row>
    <row r="2735" spans="2:8">
      <c r="B2735" s="238"/>
      <c r="C2735" s="240"/>
      <c r="D2735" s="1109"/>
      <c r="E2735" s="242"/>
      <c r="F2735" s="243"/>
      <c r="G2735" s="238"/>
      <c r="H2735" s="238"/>
    </row>
    <row r="2736" spans="2:8">
      <c r="B2736" s="238"/>
      <c r="C2736" s="240"/>
      <c r="D2736" s="1109"/>
      <c r="E2736" s="242"/>
      <c r="F2736" s="243"/>
      <c r="G2736" s="238"/>
      <c r="H2736" s="238"/>
    </row>
    <row r="2737" spans="2:8">
      <c r="B2737" s="238"/>
      <c r="C2737" s="240"/>
      <c r="D2737" s="1109"/>
      <c r="E2737" s="242"/>
      <c r="F2737" s="243"/>
      <c r="G2737" s="238"/>
      <c r="H2737" s="238"/>
    </row>
    <row r="2738" spans="2:8">
      <c r="B2738" s="238"/>
      <c r="C2738" s="240"/>
      <c r="D2738" s="1109"/>
      <c r="E2738" s="242"/>
      <c r="F2738" s="243"/>
      <c r="G2738" s="238"/>
      <c r="H2738" s="238"/>
    </row>
    <row r="2739" spans="2:8">
      <c r="B2739" s="238"/>
      <c r="C2739" s="240"/>
      <c r="D2739" s="1109"/>
      <c r="E2739" s="242"/>
      <c r="F2739" s="243"/>
      <c r="G2739" s="238"/>
      <c r="H2739" s="238"/>
    </row>
    <row r="2740" spans="2:8">
      <c r="B2740" s="238"/>
      <c r="C2740" s="240"/>
      <c r="D2740" s="1109"/>
      <c r="E2740" s="242"/>
      <c r="F2740" s="243"/>
      <c r="G2740" s="238"/>
      <c r="H2740" s="238"/>
    </row>
    <row r="2741" spans="2:8">
      <c r="B2741" s="238"/>
      <c r="C2741" s="240"/>
      <c r="D2741" s="1109"/>
      <c r="E2741" s="242"/>
      <c r="F2741" s="243"/>
      <c r="G2741" s="238"/>
      <c r="H2741" s="238"/>
    </row>
    <row r="2742" spans="2:8">
      <c r="B2742" s="238"/>
      <c r="C2742" s="240"/>
      <c r="D2742" s="1109"/>
      <c r="E2742" s="242"/>
      <c r="F2742" s="243"/>
      <c r="G2742" s="238"/>
      <c r="H2742" s="238"/>
    </row>
    <row r="2743" spans="2:8">
      <c r="B2743" s="238"/>
      <c r="C2743" s="240"/>
      <c r="D2743" s="1109"/>
      <c r="E2743" s="242"/>
      <c r="F2743" s="243"/>
      <c r="G2743" s="238"/>
      <c r="H2743" s="238"/>
    </row>
    <row r="2744" spans="2:8">
      <c r="B2744" s="238"/>
      <c r="C2744" s="240"/>
      <c r="D2744" s="1109"/>
      <c r="E2744" s="242"/>
      <c r="F2744" s="243"/>
      <c r="G2744" s="238"/>
      <c r="H2744" s="238"/>
    </row>
    <row r="2745" spans="2:8">
      <c r="B2745" s="238"/>
      <c r="C2745" s="240"/>
      <c r="D2745" s="1109"/>
      <c r="E2745" s="242"/>
      <c r="F2745" s="243"/>
      <c r="G2745" s="238"/>
      <c r="H2745" s="238"/>
    </row>
    <row r="2746" spans="2:8">
      <c r="B2746" s="238"/>
      <c r="C2746" s="240"/>
      <c r="D2746" s="1109"/>
      <c r="E2746" s="242"/>
      <c r="F2746" s="243"/>
      <c r="G2746" s="238"/>
      <c r="H2746" s="238"/>
    </row>
    <row r="2747" spans="2:8">
      <c r="B2747" s="238"/>
      <c r="C2747" s="240"/>
      <c r="D2747" s="1109"/>
      <c r="E2747" s="242"/>
      <c r="F2747" s="243"/>
      <c r="G2747" s="238"/>
      <c r="H2747" s="238"/>
    </row>
    <row r="2748" spans="2:8">
      <c r="B2748" s="238"/>
      <c r="C2748" s="240"/>
      <c r="D2748" s="1109"/>
      <c r="E2748" s="242"/>
      <c r="F2748" s="243"/>
      <c r="G2748" s="238"/>
      <c r="H2748" s="238"/>
    </row>
    <row r="2749" spans="2:8">
      <c r="B2749" s="238"/>
      <c r="C2749" s="240"/>
      <c r="D2749" s="1109"/>
      <c r="E2749" s="242"/>
      <c r="F2749" s="243"/>
      <c r="G2749" s="238"/>
      <c r="H2749" s="238"/>
    </row>
    <row r="2750" spans="2:8">
      <c r="B2750" s="238"/>
      <c r="C2750" s="240"/>
      <c r="D2750" s="1109"/>
      <c r="E2750" s="242"/>
      <c r="F2750" s="243"/>
      <c r="G2750" s="238"/>
      <c r="H2750" s="238"/>
    </row>
    <row r="2751" spans="2:8">
      <c r="B2751" s="238"/>
      <c r="C2751" s="240"/>
      <c r="D2751" s="1109"/>
      <c r="E2751" s="242"/>
      <c r="F2751" s="243"/>
      <c r="G2751" s="238"/>
      <c r="H2751" s="238"/>
    </row>
    <row r="2752" spans="2:8">
      <c r="B2752" s="238"/>
      <c r="C2752" s="240"/>
      <c r="D2752" s="1109"/>
      <c r="E2752" s="242"/>
      <c r="F2752" s="243"/>
      <c r="G2752" s="238"/>
      <c r="H2752" s="238"/>
    </row>
    <row r="2753" spans="2:8">
      <c r="B2753" s="238"/>
      <c r="C2753" s="240"/>
      <c r="D2753" s="1109"/>
      <c r="E2753" s="242"/>
      <c r="F2753" s="243"/>
      <c r="G2753" s="238"/>
      <c r="H2753" s="238"/>
    </row>
    <row r="2754" spans="2:8">
      <c r="B2754" s="238"/>
      <c r="C2754" s="240"/>
      <c r="D2754" s="1109"/>
      <c r="E2754" s="242"/>
      <c r="F2754" s="243"/>
      <c r="G2754" s="238"/>
      <c r="H2754" s="238"/>
    </row>
    <row r="2755" spans="2:8">
      <c r="B2755" s="238"/>
      <c r="C2755" s="240"/>
      <c r="D2755" s="1109"/>
      <c r="E2755" s="242"/>
      <c r="F2755" s="243"/>
      <c r="G2755" s="238"/>
      <c r="H2755" s="238"/>
    </row>
    <row r="2756" spans="2:8">
      <c r="B2756" s="238"/>
      <c r="C2756" s="240"/>
      <c r="D2756" s="1109"/>
      <c r="E2756" s="242"/>
      <c r="F2756" s="243"/>
      <c r="G2756" s="238"/>
      <c r="H2756" s="238"/>
    </row>
    <row r="2757" spans="2:8">
      <c r="B2757" s="238"/>
      <c r="C2757" s="240"/>
      <c r="D2757" s="1109"/>
      <c r="E2757" s="242"/>
      <c r="F2757" s="243"/>
      <c r="G2757" s="238"/>
      <c r="H2757" s="238"/>
    </row>
    <row r="2758" spans="2:8">
      <c r="B2758" s="238"/>
      <c r="C2758" s="240"/>
      <c r="D2758" s="1109"/>
      <c r="E2758" s="242"/>
      <c r="F2758" s="243"/>
      <c r="G2758" s="238"/>
      <c r="H2758" s="238"/>
    </row>
    <row r="2759" spans="2:8">
      <c r="B2759" s="238"/>
      <c r="C2759" s="240"/>
      <c r="D2759" s="1109"/>
      <c r="E2759" s="242"/>
      <c r="F2759" s="243"/>
      <c r="G2759" s="238"/>
      <c r="H2759" s="238"/>
    </row>
    <row r="2760" spans="2:8">
      <c r="B2760" s="238"/>
      <c r="C2760" s="240"/>
      <c r="D2760" s="1109"/>
      <c r="E2760" s="242"/>
      <c r="F2760" s="243"/>
      <c r="G2760" s="238"/>
      <c r="H2760" s="238"/>
    </row>
    <row r="2761" spans="2:8">
      <c r="B2761" s="238"/>
      <c r="C2761" s="240"/>
      <c r="D2761" s="1109"/>
      <c r="E2761" s="242"/>
      <c r="F2761" s="243"/>
      <c r="G2761" s="238"/>
      <c r="H2761" s="238"/>
    </row>
  </sheetData>
  <sheetProtection password="AE1F" sheet="1" objects="1" scenarios="1"/>
  <protectedRanges>
    <protectedRange sqref="G4:G5" name="Range1_1_1"/>
  </protectedRanges>
  <mergeCells count="743">
    <mergeCell ref="B953:H953"/>
    <mergeCell ref="C2585:H2585"/>
    <mergeCell ref="B2586:H2586"/>
    <mergeCell ref="B2640:H2640"/>
    <mergeCell ref="C2641:G2641"/>
    <mergeCell ref="B2642:H2642"/>
    <mergeCell ref="B2645:H2645"/>
    <mergeCell ref="D2647:H2647"/>
    <mergeCell ref="D2648:H2648"/>
    <mergeCell ref="D2622:D2626"/>
    <mergeCell ref="C2643:G2643"/>
    <mergeCell ref="B2567:B2575"/>
    <mergeCell ref="D2567:D2575"/>
    <mergeCell ref="B2576:B2581"/>
    <mergeCell ref="D2576:D2581"/>
    <mergeCell ref="B2582:H2582"/>
    <mergeCell ref="C2583:G2583"/>
    <mergeCell ref="B2584:H2584"/>
    <mergeCell ref="B2555:B2558"/>
    <mergeCell ref="D2555:D2558"/>
    <mergeCell ref="B2559:B2561"/>
    <mergeCell ref="D2559:D2561"/>
    <mergeCell ref="B2564:H2564"/>
    <mergeCell ref="C2565:H2565"/>
    <mergeCell ref="B14:B15"/>
    <mergeCell ref="D14:D15"/>
    <mergeCell ref="B16:B17"/>
    <mergeCell ref="D16:D17"/>
    <mergeCell ref="B21:B23"/>
    <mergeCell ref="D21:D23"/>
    <mergeCell ref="D2649:H2649"/>
    <mergeCell ref="B2650:H2650"/>
    <mergeCell ref="D2651:H2651"/>
    <mergeCell ref="B2627:B2631"/>
    <mergeCell ref="D2627:D2631"/>
    <mergeCell ref="B2632:B2635"/>
    <mergeCell ref="D2632:D2635"/>
    <mergeCell ref="B2636:B2639"/>
    <mergeCell ref="D2636:D2639"/>
    <mergeCell ref="B2587:B2600"/>
    <mergeCell ref="D2587:D2600"/>
    <mergeCell ref="B2601:B2614"/>
    <mergeCell ref="D2601:D2614"/>
    <mergeCell ref="B2615:B2621"/>
    <mergeCell ref="D2615:D2621"/>
    <mergeCell ref="B2622:B2626"/>
    <mergeCell ref="B2562:H2562"/>
    <mergeCell ref="C2563:G2563"/>
    <mergeCell ref="B2566:H2566"/>
    <mergeCell ref="B2524:H2524"/>
    <mergeCell ref="C2525:G2525"/>
    <mergeCell ref="B2526:H2526"/>
    <mergeCell ref="C2527:H2527"/>
    <mergeCell ref="B2528:H2528"/>
    <mergeCell ref="B2529:B2543"/>
    <mergeCell ref="D2529:D2543"/>
    <mergeCell ref="B2544:B2554"/>
    <mergeCell ref="D2544:D2554"/>
    <mergeCell ref="B2478:B2489"/>
    <mergeCell ref="D2478:D2489"/>
    <mergeCell ref="B2490:B2496"/>
    <mergeCell ref="D2490:D2496"/>
    <mergeCell ref="B2497:B2508"/>
    <mergeCell ref="D2497:D2508"/>
    <mergeCell ref="B2509:B2514"/>
    <mergeCell ref="D2509:D2514"/>
    <mergeCell ref="B2515:B2523"/>
    <mergeCell ref="D2515:D2523"/>
    <mergeCell ref="B2434:B2443"/>
    <mergeCell ref="D2434:D2443"/>
    <mergeCell ref="B2444:B2458"/>
    <mergeCell ref="D2444:D2458"/>
    <mergeCell ref="B2459:B2468"/>
    <mergeCell ref="D2459:D2468"/>
    <mergeCell ref="B2469:B2477"/>
    <mergeCell ref="D2469:D2477"/>
    <mergeCell ref="B2403:B2411"/>
    <mergeCell ref="D2403:D2411"/>
    <mergeCell ref="B2412:B2414"/>
    <mergeCell ref="D2412:D2414"/>
    <mergeCell ref="B2415:B2422"/>
    <mergeCell ref="D2415:D2422"/>
    <mergeCell ref="B2423:B2433"/>
    <mergeCell ref="D2423:D2433"/>
    <mergeCell ref="B2373:B2381"/>
    <mergeCell ref="D2373:D2381"/>
    <mergeCell ref="B2382:B2384"/>
    <mergeCell ref="D2382:D2384"/>
    <mergeCell ref="B2385:B2393"/>
    <mergeCell ref="D2385:D2393"/>
    <mergeCell ref="B2394:B2396"/>
    <mergeCell ref="D2394:D2396"/>
    <mergeCell ref="B2397:B2402"/>
    <mergeCell ref="D2397:D2402"/>
    <mergeCell ref="B2363:B2367"/>
    <mergeCell ref="D2363:D2367"/>
    <mergeCell ref="B2368:H2368"/>
    <mergeCell ref="C2369:G2369"/>
    <mergeCell ref="B2370:H2370"/>
    <mergeCell ref="C2371:H2371"/>
    <mergeCell ref="B2372:H2372"/>
    <mergeCell ref="D2331:D2345"/>
    <mergeCell ref="B2346:B2348"/>
    <mergeCell ref="D2346:D2348"/>
    <mergeCell ref="B2349:B2350"/>
    <mergeCell ref="D2349:D2350"/>
    <mergeCell ref="B2351:B2354"/>
    <mergeCell ref="D2351:D2354"/>
    <mergeCell ref="B2355:B2362"/>
    <mergeCell ref="D2355:D2362"/>
    <mergeCell ref="B2331:B2345"/>
    <mergeCell ref="B2259:B2263"/>
    <mergeCell ref="D2259:D2263"/>
    <mergeCell ref="B2264:B2269"/>
    <mergeCell ref="D2264:D2269"/>
    <mergeCell ref="B2270:B2273"/>
    <mergeCell ref="D2270:D2273"/>
    <mergeCell ref="B2274:B2276"/>
    <mergeCell ref="D2274:D2276"/>
    <mergeCell ref="B2277:B2283"/>
    <mergeCell ref="D2277:D2283"/>
    <mergeCell ref="B2234:B2243"/>
    <mergeCell ref="D2234:D2243"/>
    <mergeCell ref="E2234:H2241"/>
    <mergeCell ref="B2244:B2253"/>
    <mergeCell ref="D2244:D2253"/>
    <mergeCell ref="B2254:B2258"/>
    <mergeCell ref="D2254:D2258"/>
    <mergeCell ref="C2208:H2208"/>
    <mergeCell ref="B2209:H2209"/>
    <mergeCell ref="B2210:B2217"/>
    <mergeCell ref="D2210:D2217"/>
    <mergeCell ref="B2218:B2222"/>
    <mergeCell ref="D2218:D2222"/>
    <mergeCell ref="B2223:B2233"/>
    <mergeCell ref="D2223:D2233"/>
    <mergeCell ref="E2223:H2231"/>
    <mergeCell ref="C2165:H2165"/>
    <mergeCell ref="B2166:H2166"/>
    <mergeCell ref="B2167:B2171"/>
    <mergeCell ref="D2167:D2171"/>
    <mergeCell ref="B2177:B2180"/>
    <mergeCell ref="D2177:D2180"/>
    <mergeCell ref="B2181:B2186"/>
    <mergeCell ref="D2181:D2186"/>
    <mergeCell ref="B2187:B2191"/>
    <mergeCell ref="D2187:D2191"/>
    <mergeCell ref="D2172:D2176"/>
    <mergeCell ref="B2172:B2176"/>
    <mergeCell ref="B2135:B2145"/>
    <mergeCell ref="D2135:D2145"/>
    <mergeCell ref="B2146:B2153"/>
    <mergeCell ref="D2146:D2153"/>
    <mergeCell ref="B2154:B2161"/>
    <mergeCell ref="D2154:D2161"/>
    <mergeCell ref="B2162:H2162"/>
    <mergeCell ref="C2163:G2163"/>
    <mergeCell ref="B2164:H2164"/>
    <mergeCell ref="B2095:B2100"/>
    <mergeCell ref="D2095:D2100"/>
    <mergeCell ref="B2101:B2106"/>
    <mergeCell ref="D2101:D2106"/>
    <mergeCell ref="B2107:B2116"/>
    <mergeCell ref="D2107:D2116"/>
    <mergeCell ref="B2117:B2125"/>
    <mergeCell ref="D2117:D2125"/>
    <mergeCell ref="B2126:B2134"/>
    <mergeCell ref="D2126:D2134"/>
    <mergeCell ref="B2043:B2050"/>
    <mergeCell ref="D2043:D2050"/>
    <mergeCell ref="B2051:B2063"/>
    <mergeCell ref="D2051:D2063"/>
    <mergeCell ref="B2064:B2073"/>
    <mergeCell ref="D2064:D2073"/>
    <mergeCell ref="B2074:B2084"/>
    <mergeCell ref="D2074:D2084"/>
    <mergeCell ref="B2085:B2094"/>
    <mergeCell ref="D2085:D2094"/>
    <mergeCell ref="B1989:B1997"/>
    <mergeCell ref="D1989:D1997"/>
    <mergeCell ref="B2005:B2013"/>
    <mergeCell ref="D2005:D2013"/>
    <mergeCell ref="B2014:B2021"/>
    <mergeCell ref="D2014:D2021"/>
    <mergeCell ref="B2022:B2031"/>
    <mergeCell ref="D2022:D2031"/>
    <mergeCell ref="B2032:B2042"/>
    <mergeCell ref="D2032:D2042"/>
    <mergeCell ref="B1998:B2004"/>
    <mergeCell ref="D1998:D2004"/>
    <mergeCell ref="B1950:B1961"/>
    <mergeCell ref="D1950:D1961"/>
    <mergeCell ref="B1962:B1967"/>
    <mergeCell ref="D1962:D1967"/>
    <mergeCell ref="B1968:B1972"/>
    <mergeCell ref="D1968:D1972"/>
    <mergeCell ref="B1973:B1983"/>
    <mergeCell ref="D1973:D1983"/>
    <mergeCell ref="B1984:B1988"/>
    <mergeCell ref="D1984:D1988"/>
    <mergeCell ref="B1906:B1916"/>
    <mergeCell ref="D1906:D1916"/>
    <mergeCell ref="B1917:B1924"/>
    <mergeCell ref="D1917:D1924"/>
    <mergeCell ref="B1925:B1932"/>
    <mergeCell ref="D1925:D1932"/>
    <mergeCell ref="B1933:B1939"/>
    <mergeCell ref="D1933:D1939"/>
    <mergeCell ref="B1940:B1949"/>
    <mergeCell ref="D1940:D1949"/>
    <mergeCell ref="B1866:B1873"/>
    <mergeCell ref="D1866:D1873"/>
    <mergeCell ref="B1874:B1881"/>
    <mergeCell ref="D1874:D1881"/>
    <mergeCell ref="B1882:B1889"/>
    <mergeCell ref="D1882:D1889"/>
    <mergeCell ref="B1890:B1897"/>
    <mergeCell ref="D1890:D1897"/>
    <mergeCell ref="B1898:B1905"/>
    <mergeCell ref="D1898:D1905"/>
    <mergeCell ref="B1804:B1819"/>
    <mergeCell ref="D1804:D1819"/>
    <mergeCell ref="B1820:B1827"/>
    <mergeCell ref="D1820:D1827"/>
    <mergeCell ref="B1852:B1858"/>
    <mergeCell ref="D1852:D1858"/>
    <mergeCell ref="B1859:B1865"/>
    <mergeCell ref="D1859:D1865"/>
    <mergeCell ref="B1828:B1835"/>
    <mergeCell ref="B1836:B1843"/>
    <mergeCell ref="B1844:B1851"/>
    <mergeCell ref="D1844:D1851"/>
    <mergeCell ref="D1828:D1835"/>
    <mergeCell ref="D1836:D1843"/>
    <mergeCell ref="B1771:B1779"/>
    <mergeCell ref="D1771:D1779"/>
    <mergeCell ref="B1780:B1785"/>
    <mergeCell ref="D1780:D1785"/>
    <mergeCell ref="B1786:H1786"/>
    <mergeCell ref="B1787:B1796"/>
    <mergeCell ref="D1787:D1796"/>
    <mergeCell ref="B1797:B1803"/>
    <mergeCell ref="D1797:D1803"/>
    <mergeCell ref="B1724:B1732"/>
    <mergeCell ref="D1724:D1732"/>
    <mergeCell ref="B1733:B1741"/>
    <mergeCell ref="D1733:D1741"/>
    <mergeCell ref="B1742:B1748"/>
    <mergeCell ref="D1742:D1748"/>
    <mergeCell ref="B1749:B1756"/>
    <mergeCell ref="D1749:D1756"/>
    <mergeCell ref="B1757:B1770"/>
    <mergeCell ref="D1757:D1770"/>
    <mergeCell ref="B1685:H1685"/>
    <mergeCell ref="B1686:H1686"/>
    <mergeCell ref="B1696:B1704"/>
    <mergeCell ref="D1696:D1704"/>
    <mergeCell ref="B1687:B1695"/>
    <mergeCell ref="D1687:D1695"/>
    <mergeCell ref="B1705:B1715"/>
    <mergeCell ref="D1705:D1715"/>
    <mergeCell ref="B1716:B1723"/>
    <mergeCell ref="D1716:D1723"/>
    <mergeCell ref="C1682:G1682"/>
    <mergeCell ref="B1683:H1683"/>
    <mergeCell ref="B1660:B1671"/>
    <mergeCell ref="D1660:D1671"/>
    <mergeCell ref="B1672:B1680"/>
    <mergeCell ref="D1672:D1680"/>
    <mergeCell ref="D1599:D1607"/>
    <mergeCell ref="D1608:D1616"/>
    <mergeCell ref="C1684:H1684"/>
    <mergeCell ref="B1599:B1607"/>
    <mergeCell ref="B1633:B1641"/>
    <mergeCell ref="D1633:D1641"/>
    <mergeCell ref="B1642:B1650"/>
    <mergeCell ref="D1642:D1650"/>
    <mergeCell ref="B1651:B1659"/>
    <mergeCell ref="D1651:D1659"/>
    <mergeCell ref="D1590:D1598"/>
    <mergeCell ref="B1681:H1681"/>
    <mergeCell ref="B1386:B1394"/>
    <mergeCell ref="D1386:D1394"/>
    <mergeCell ref="B1395:B1402"/>
    <mergeCell ref="D1395:D1402"/>
    <mergeCell ref="B1403:B1410"/>
    <mergeCell ref="D1403:D1410"/>
    <mergeCell ref="B1431:B1440"/>
    <mergeCell ref="D1431:D1440"/>
    <mergeCell ref="B1441:B1449"/>
    <mergeCell ref="D1441:D1449"/>
    <mergeCell ref="D1411:D1420"/>
    <mergeCell ref="D1421:D1430"/>
    <mergeCell ref="B1411:B1420"/>
    <mergeCell ref="B1421:B1430"/>
    <mergeCell ref="B1354:B1358"/>
    <mergeCell ref="D1354:D1358"/>
    <mergeCell ref="B1359:B1367"/>
    <mergeCell ref="D1359:D1367"/>
    <mergeCell ref="C1369:G1369"/>
    <mergeCell ref="C1371:H1371"/>
    <mergeCell ref="B1372:H1372"/>
    <mergeCell ref="B1373:H1373"/>
    <mergeCell ref="B1374:B1385"/>
    <mergeCell ref="D1374:D1385"/>
    <mergeCell ref="B1317:B1323"/>
    <mergeCell ref="D1317:D1323"/>
    <mergeCell ref="B1324:B1330"/>
    <mergeCell ref="D1324:D1330"/>
    <mergeCell ref="B1331:B1337"/>
    <mergeCell ref="D1331:D1337"/>
    <mergeCell ref="B1338:B1344"/>
    <mergeCell ref="D1338:D1344"/>
    <mergeCell ref="B1345:B1353"/>
    <mergeCell ref="D1345:D1353"/>
    <mergeCell ref="B1280:B1294"/>
    <mergeCell ref="D1280:D1294"/>
    <mergeCell ref="B1295:B1303"/>
    <mergeCell ref="D1295:D1303"/>
    <mergeCell ref="B1304:B1312"/>
    <mergeCell ref="D1304:D1312"/>
    <mergeCell ref="B1254:B1261"/>
    <mergeCell ref="B1313:B1316"/>
    <mergeCell ref="D1313:D1316"/>
    <mergeCell ref="B1223:B1233"/>
    <mergeCell ref="D1223:D1233"/>
    <mergeCell ref="B1234:B1242"/>
    <mergeCell ref="D1234:D1242"/>
    <mergeCell ref="B1243:B1253"/>
    <mergeCell ref="D1243:D1253"/>
    <mergeCell ref="D1254:D1261"/>
    <mergeCell ref="B1262:B1279"/>
    <mergeCell ref="D1262:D1279"/>
    <mergeCell ref="B1181:B1185"/>
    <mergeCell ref="D1181:D1185"/>
    <mergeCell ref="B1186:B1190"/>
    <mergeCell ref="D1186:D1190"/>
    <mergeCell ref="B1191:B1198"/>
    <mergeCell ref="D1191:D1198"/>
    <mergeCell ref="D1199:D1210"/>
    <mergeCell ref="B1211:B1222"/>
    <mergeCell ref="D1211:D1222"/>
    <mergeCell ref="B1114:B1123"/>
    <mergeCell ref="D1114:D1123"/>
    <mergeCell ref="B1124:B1130"/>
    <mergeCell ref="D1124:D1130"/>
    <mergeCell ref="B1131:B1139"/>
    <mergeCell ref="D1131:D1139"/>
    <mergeCell ref="D1164:D1172"/>
    <mergeCell ref="B1173:B1180"/>
    <mergeCell ref="D1173:D1180"/>
    <mergeCell ref="B954:B957"/>
    <mergeCell ref="D954:D957"/>
    <mergeCell ref="B1113:H1113"/>
    <mergeCell ref="B964:B971"/>
    <mergeCell ref="D964:D971"/>
    <mergeCell ref="B981:H981"/>
    <mergeCell ref="B982:B988"/>
    <mergeCell ref="D982:D988"/>
    <mergeCell ref="B989:B992"/>
    <mergeCell ref="D989:D992"/>
    <mergeCell ref="B993:B1001"/>
    <mergeCell ref="B1002:B1006"/>
    <mergeCell ref="D1002:D1006"/>
    <mergeCell ref="D993:D1001"/>
    <mergeCell ref="B1007:B1011"/>
    <mergeCell ref="D1007:D1011"/>
    <mergeCell ref="B1012:B1017"/>
    <mergeCell ref="D1012:D1017"/>
    <mergeCell ref="B1018:H1018"/>
    <mergeCell ref="C1019:G1019"/>
    <mergeCell ref="C1021:H1021"/>
    <mergeCell ref="B1051:B1059"/>
    <mergeCell ref="D1051:D1059"/>
    <mergeCell ref="B1060:B1069"/>
    <mergeCell ref="D846:D853"/>
    <mergeCell ref="B854:B861"/>
    <mergeCell ref="D854:D861"/>
    <mergeCell ref="C797:H797"/>
    <mergeCell ref="B798:H798"/>
    <mergeCell ref="B799:B812"/>
    <mergeCell ref="D799:D812"/>
    <mergeCell ref="B813:B826"/>
    <mergeCell ref="D813:D826"/>
    <mergeCell ref="B827:B836"/>
    <mergeCell ref="D827:D836"/>
    <mergeCell ref="B837:B845"/>
    <mergeCell ref="D837:D845"/>
    <mergeCell ref="B846:B853"/>
    <mergeCell ref="B700:B709"/>
    <mergeCell ref="D700:D709"/>
    <mergeCell ref="B710:B719"/>
    <mergeCell ref="D710:D719"/>
    <mergeCell ref="B720:B727"/>
    <mergeCell ref="B770:B778"/>
    <mergeCell ref="D770:D778"/>
    <mergeCell ref="B779:B787"/>
    <mergeCell ref="D779:D787"/>
    <mergeCell ref="D720:D727"/>
    <mergeCell ref="B728:H728"/>
    <mergeCell ref="B729:B735"/>
    <mergeCell ref="D729:D735"/>
    <mergeCell ref="B736:B742"/>
    <mergeCell ref="D736:D742"/>
    <mergeCell ref="B743:B751"/>
    <mergeCell ref="D743:D751"/>
    <mergeCell ref="B656:B667"/>
    <mergeCell ref="D656:D667"/>
    <mergeCell ref="B668:B678"/>
    <mergeCell ref="D668:D678"/>
    <mergeCell ref="B679:B688"/>
    <mergeCell ref="D679:D688"/>
    <mergeCell ref="B689:B698"/>
    <mergeCell ref="D689:D698"/>
    <mergeCell ref="B699:H699"/>
    <mergeCell ref="E523:H526"/>
    <mergeCell ref="B528:B536"/>
    <mergeCell ref="D528:D536"/>
    <mergeCell ref="B537:H537"/>
    <mergeCell ref="C538:G538"/>
    <mergeCell ref="B542:B563"/>
    <mergeCell ref="D542:D563"/>
    <mergeCell ref="B564:B582"/>
    <mergeCell ref="D564:D582"/>
    <mergeCell ref="B387:B394"/>
    <mergeCell ref="D387:D394"/>
    <mergeCell ref="B395:B400"/>
    <mergeCell ref="D395:D400"/>
    <mergeCell ref="D490:D499"/>
    <mergeCell ref="B500:B507"/>
    <mergeCell ref="D500:D507"/>
    <mergeCell ref="B508:B517"/>
    <mergeCell ref="D508:D517"/>
    <mergeCell ref="B401:B405"/>
    <mergeCell ref="B406:B413"/>
    <mergeCell ref="B414:B424"/>
    <mergeCell ref="B425:B434"/>
    <mergeCell ref="B435:B441"/>
    <mergeCell ref="B442:B453"/>
    <mergeCell ref="B454:B466"/>
    <mergeCell ref="B467:B480"/>
    <mergeCell ref="B481:B489"/>
    <mergeCell ref="D401:D405"/>
    <mergeCell ref="D406:D413"/>
    <mergeCell ref="D414:D424"/>
    <mergeCell ref="D425:D434"/>
    <mergeCell ref="D435:D441"/>
    <mergeCell ref="D442:D453"/>
    <mergeCell ref="B326:B330"/>
    <mergeCell ref="D326:D330"/>
    <mergeCell ref="B331:B335"/>
    <mergeCell ref="D331:D335"/>
    <mergeCell ref="B359:B366"/>
    <mergeCell ref="D359:D366"/>
    <mergeCell ref="B367:B376"/>
    <mergeCell ref="D367:D376"/>
    <mergeCell ref="B377:B386"/>
    <mergeCell ref="D377:D386"/>
    <mergeCell ref="B339:B341"/>
    <mergeCell ref="B343:H343"/>
    <mergeCell ref="C344:G344"/>
    <mergeCell ref="C346:H346"/>
    <mergeCell ref="B347:H347"/>
    <mergeCell ref="B348:B353"/>
    <mergeCell ref="D348:D353"/>
    <mergeCell ref="B354:B358"/>
    <mergeCell ref="D354:D358"/>
    <mergeCell ref="B303:B306"/>
    <mergeCell ref="D303:D306"/>
    <mergeCell ref="B307:B311"/>
    <mergeCell ref="D307:D311"/>
    <mergeCell ref="B312:H312"/>
    <mergeCell ref="C313:G313"/>
    <mergeCell ref="C315:H315"/>
    <mergeCell ref="B316:H316"/>
    <mergeCell ref="B317:B325"/>
    <mergeCell ref="D317:D325"/>
    <mergeCell ref="B278:H278"/>
    <mergeCell ref="C281:H281"/>
    <mergeCell ref="B282:H282"/>
    <mergeCell ref="B283:B288"/>
    <mergeCell ref="D283:D288"/>
    <mergeCell ref="B289:B296"/>
    <mergeCell ref="D289:D296"/>
    <mergeCell ref="B297:B302"/>
    <mergeCell ref="D297:D302"/>
    <mergeCell ref="B249:B254"/>
    <mergeCell ref="D249:D254"/>
    <mergeCell ref="B255:B262"/>
    <mergeCell ref="D255:D262"/>
    <mergeCell ref="D263:D267"/>
    <mergeCell ref="B268:B272"/>
    <mergeCell ref="D268:D272"/>
    <mergeCell ref="B273:B277"/>
    <mergeCell ref="D273:D277"/>
    <mergeCell ref="B222:B228"/>
    <mergeCell ref="D222:D228"/>
    <mergeCell ref="B229:B232"/>
    <mergeCell ref="D229:D232"/>
    <mergeCell ref="D233:D239"/>
    <mergeCell ref="B240:B243"/>
    <mergeCell ref="D240:D243"/>
    <mergeCell ref="B244:B248"/>
    <mergeCell ref="D244:D248"/>
    <mergeCell ref="B94:B100"/>
    <mergeCell ref="D94:D100"/>
    <mergeCell ref="B101:B107"/>
    <mergeCell ref="D101:D107"/>
    <mergeCell ref="B108:B114"/>
    <mergeCell ref="D108:D114"/>
    <mergeCell ref="B115:B119"/>
    <mergeCell ref="D115:D119"/>
    <mergeCell ref="B120:B125"/>
    <mergeCell ref="D120:D125"/>
    <mergeCell ref="B46:B59"/>
    <mergeCell ref="D46:D59"/>
    <mergeCell ref="B60:B71"/>
    <mergeCell ref="D60:D71"/>
    <mergeCell ref="B72:B78"/>
    <mergeCell ref="D72:D78"/>
    <mergeCell ref="B79:B86"/>
    <mergeCell ref="D79:D86"/>
    <mergeCell ref="B87:B93"/>
    <mergeCell ref="D87:D93"/>
    <mergeCell ref="B24:H24"/>
    <mergeCell ref="C25:G25"/>
    <mergeCell ref="B26:H26"/>
    <mergeCell ref="C27:H27"/>
    <mergeCell ref="B28:H28"/>
    <mergeCell ref="C29:H29"/>
    <mergeCell ref="B30:B38"/>
    <mergeCell ref="D30:D38"/>
    <mergeCell ref="B39:B45"/>
    <mergeCell ref="D39:D45"/>
    <mergeCell ref="B2:H2"/>
    <mergeCell ref="C6:H6"/>
    <mergeCell ref="B7:B8"/>
    <mergeCell ref="B9:B10"/>
    <mergeCell ref="D7:D8"/>
    <mergeCell ref="D9:D10"/>
    <mergeCell ref="B5:H5"/>
    <mergeCell ref="D11:D13"/>
    <mergeCell ref="B11:B13"/>
    <mergeCell ref="B126:B137"/>
    <mergeCell ref="D126:D137"/>
    <mergeCell ref="B138:B145"/>
    <mergeCell ref="D138:D145"/>
    <mergeCell ref="B146:B149"/>
    <mergeCell ref="D146:D149"/>
    <mergeCell ref="B150:B158"/>
    <mergeCell ref="D150:D158"/>
    <mergeCell ref="B159:B164"/>
    <mergeCell ref="B165:B169"/>
    <mergeCell ref="D165:D169"/>
    <mergeCell ref="B170:B174"/>
    <mergeCell ref="D170:D174"/>
    <mergeCell ref="B175:B180"/>
    <mergeCell ref="B209:B213"/>
    <mergeCell ref="B233:B239"/>
    <mergeCell ref="B263:B267"/>
    <mergeCell ref="B336:B338"/>
    <mergeCell ref="D336:D338"/>
    <mergeCell ref="D175:D180"/>
    <mergeCell ref="B181:B189"/>
    <mergeCell ref="D181:D189"/>
    <mergeCell ref="B190:B194"/>
    <mergeCell ref="D190:D194"/>
    <mergeCell ref="B195:B203"/>
    <mergeCell ref="D195:D203"/>
    <mergeCell ref="B204:B208"/>
    <mergeCell ref="D204:D208"/>
    <mergeCell ref="D209:D213"/>
    <mergeCell ref="B214:B216"/>
    <mergeCell ref="D214:D216"/>
    <mergeCell ref="B217:B221"/>
    <mergeCell ref="D217:D221"/>
    <mergeCell ref="D454:D466"/>
    <mergeCell ref="D467:D480"/>
    <mergeCell ref="D481:D489"/>
    <mergeCell ref="B627:B637"/>
    <mergeCell ref="D627:D637"/>
    <mergeCell ref="B638:B646"/>
    <mergeCell ref="D638:D646"/>
    <mergeCell ref="B647:B655"/>
    <mergeCell ref="D647:D655"/>
    <mergeCell ref="B518:B522"/>
    <mergeCell ref="D518:D522"/>
    <mergeCell ref="B523:B527"/>
    <mergeCell ref="D523:D527"/>
    <mergeCell ref="B490:B499"/>
    <mergeCell ref="B583:B589"/>
    <mergeCell ref="D583:D589"/>
    <mergeCell ref="B590:B599"/>
    <mergeCell ref="D590:D599"/>
    <mergeCell ref="B600:B608"/>
    <mergeCell ref="D600:D608"/>
    <mergeCell ref="B609:B618"/>
    <mergeCell ref="D609:D618"/>
    <mergeCell ref="B619:B626"/>
    <mergeCell ref="D619:D626"/>
    <mergeCell ref="C795:G795"/>
    <mergeCell ref="B752:B760"/>
    <mergeCell ref="D752:D760"/>
    <mergeCell ref="B761:B769"/>
    <mergeCell ref="D761:D769"/>
    <mergeCell ref="B788:B793"/>
    <mergeCell ref="D788:D793"/>
    <mergeCell ref="B958:B963"/>
    <mergeCell ref="D958:D963"/>
    <mergeCell ref="B862:B868"/>
    <mergeCell ref="D862:D868"/>
    <mergeCell ref="B869:B873"/>
    <mergeCell ref="D869:D873"/>
    <mergeCell ref="B874:B879"/>
    <mergeCell ref="D874:D879"/>
    <mergeCell ref="B880:B885"/>
    <mergeCell ref="D880:D885"/>
    <mergeCell ref="B886:B891"/>
    <mergeCell ref="D886:D891"/>
    <mergeCell ref="B892:B894"/>
    <mergeCell ref="D892:D894"/>
    <mergeCell ref="B895:B901"/>
    <mergeCell ref="D895:D901"/>
    <mergeCell ref="B902:B905"/>
    <mergeCell ref="D902:D905"/>
    <mergeCell ref="B914:H914"/>
    <mergeCell ref="C915:G915"/>
    <mergeCell ref="B916:H916"/>
    <mergeCell ref="C917:H917"/>
    <mergeCell ref="B972:B976"/>
    <mergeCell ref="D972:D976"/>
    <mergeCell ref="C978:G978"/>
    <mergeCell ref="C980:H980"/>
    <mergeCell ref="B918:H918"/>
    <mergeCell ref="B919:B926"/>
    <mergeCell ref="D919:D926"/>
    <mergeCell ref="B927:B931"/>
    <mergeCell ref="D927:D931"/>
    <mergeCell ref="B906:B913"/>
    <mergeCell ref="D906:D913"/>
    <mergeCell ref="B932:B936"/>
    <mergeCell ref="D932:D936"/>
    <mergeCell ref="B937:B941"/>
    <mergeCell ref="D937:D941"/>
    <mergeCell ref="B942:B947"/>
    <mergeCell ref="D942:D947"/>
    <mergeCell ref="B948:B952"/>
    <mergeCell ref="D948:D952"/>
    <mergeCell ref="C1112:H1112"/>
    <mergeCell ref="D1060:D1069"/>
    <mergeCell ref="B1070:B1075"/>
    <mergeCell ref="D1070:D1075"/>
    <mergeCell ref="B1076:B1083"/>
    <mergeCell ref="D1076:D1083"/>
    <mergeCell ref="B1022:H1022"/>
    <mergeCell ref="B1023:B1027"/>
    <mergeCell ref="D1023:D1027"/>
    <mergeCell ref="B1028:B1031"/>
    <mergeCell ref="D1028:D1031"/>
    <mergeCell ref="B1032:B1041"/>
    <mergeCell ref="D1032:D1041"/>
    <mergeCell ref="B1042:B1050"/>
    <mergeCell ref="D1042:D1050"/>
    <mergeCell ref="D1094:D1098"/>
    <mergeCell ref="B1099:B1104"/>
    <mergeCell ref="D1099:D1104"/>
    <mergeCell ref="B1105:H1105"/>
    <mergeCell ref="C1106:G1106"/>
    <mergeCell ref="B1107:H1107"/>
    <mergeCell ref="C1108:G1108"/>
    <mergeCell ref="B1109:H1109"/>
    <mergeCell ref="B2299:H2299"/>
    <mergeCell ref="C2300:G2300"/>
    <mergeCell ref="B2301:H2301"/>
    <mergeCell ref="C2302:H2302"/>
    <mergeCell ref="B2303:H2303"/>
    <mergeCell ref="B1450:B1458"/>
    <mergeCell ref="D1450:D1458"/>
    <mergeCell ref="B1459:B1467"/>
    <mergeCell ref="D1459:D1467"/>
    <mergeCell ref="B1468:B1475"/>
    <mergeCell ref="B1503:B1514"/>
    <mergeCell ref="D1503:D1514"/>
    <mergeCell ref="D1468:D1475"/>
    <mergeCell ref="B1476:B1491"/>
    <mergeCell ref="D1476:D1491"/>
    <mergeCell ref="B1492:B1502"/>
    <mergeCell ref="D1492:D1502"/>
    <mergeCell ref="B1515:B1529"/>
    <mergeCell ref="D1515:D1529"/>
    <mergeCell ref="B1530:B1547"/>
    <mergeCell ref="D1530:D1547"/>
    <mergeCell ref="D1624:D1632"/>
    <mergeCell ref="B1608:B1616"/>
    <mergeCell ref="B1590:B1598"/>
    <mergeCell ref="B2207:H2207"/>
    <mergeCell ref="B2298:H2298"/>
    <mergeCell ref="B2297:H2297"/>
    <mergeCell ref="B2284:B2289"/>
    <mergeCell ref="D2284:D2289"/>
    <mergeCell ref="B18:B20"/>
    <mergeCell ref="D18:D20"/>
    <mergeCell ref="B2290:B2296"/>
    <mergeCell ref="D2290:D2296"/>
    <mergeCell ref="B1084:B1088"/>
    <mergeCell ref="D1084:D1088"/>
    <mergeCell ref="B1089:B1093"/>
    <mergeCell ref="D1089:D1093"/>
    <mergeCell ref="B1140:B1147"/>
    <mergeCell ref="B1148:B1155"/>
    <mergeCell ref="B1156:B1163"/>
    <mergeCell ref="B1164:B1172"/>
    <mergeCell ref="B1199:B1210"/>
    <mergeCell ref="D1140:D1147"/>
    <mergeCell ref="D1148:D1155"/>
    <mergeCell ref="D1156:D1163"/>
    <mergeCell ref="B1094:B1098"/>
    <mergeCell ref="C1110:H1110"/>
    <mergeCell ref="B1111:H1111"/>
    <mergeCell ref="B2318:B2330"/>
    <mergeCell ref="D2318:D2330"/>
    <mergeCell ref="E2318:H2329"/>
    <mergeCell ref="B1548:B1557"/>
    <mergeCell ref="D1548:D1557"/>
    <mergeCell ref="B1558:H1558"/>
    <mergeCell ref="B1559:B1569"/>
    <mergeCell ref="D1559:D1569"/>
    <mergeCell ref="E1559:H1567"/>
    <mergeCell ref="B1570:B1581"/>
    <mergeCell ref="D1570:D1581"/>
    <mergeCell ref="B1582:B1589"/>
    <mergeCell ref="D1582:D1589"/>
    <mergeCell ref="B1617:B1623"/>
    <mergeCell ref="D1617:D1623"/>
    <mergeCell ref="B1624:B1632"/>
    <mergeCell ref="B2304:B2317"/>
    <mergeCell ref="D2304:D2317"/>
    <mergeCell ref="B2192:B2196"/>
    <mergeCell ref="D2192:D2196"/>
    <mergeCell ref="B2197:B2204"/>
    <mergeCell ref="D2197:D2204"/>
    <mergeCell ref="B2205:H2205"/>
    <mergeCell ref="C2206:G2206"/>
  </mergeCells>
  <pageMargins left="0.70866141732283472" right="0.70866141732283472" top="0.74803149606299213" bottom="0.74803149606299213" header="0.31496062992125984" footer="0.31496062992125984"/>
  <pageSetup paperSize="9" scale="59" fitToHeight="0" orientation="portrait" r:id="rId1"/>
  <headerFooter>
    <oddHeader>&amp;C&amp;"Tahoma,Regular"RADOVI NA  REKONSTRUKCIJI OBJEKTA PROVIDUROVE PALAČE U ZADRU</oddHeader>
    <oddFooter>&amp;C&amp;"Tahoma,Regular"&amp;P</oddFooter>
  </headerFooter>
  <rowBreaks count="2" manualBreakCount="2">
    <brk id="873" min="1" max="7" man="1"/>
    <brk id="925" min="1" max="7" man="1"/>
  </rowBreaks>
  <ignoredErrors>
    <ignoredError sqref="H279 H978 H915 H795 H313 H344 H1019 H1106 H1369 H1682 H2163 H2643 H53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60"/>
  <sheetViews>
    <sheetView zoomScaleNormal="100" zoomScaleSheetLayoutView="100" workbookViewId="0">
      <selection activeCell="G198" sqref="G198"/>
    </sheetView>
  </sheetViews>
  <sheetFormatPr defaultColWidth="8.875" defaultRowHeight="15"/>
  <cols>
    <col min="1" max="1" width="3.125" style="540" customWidth="1"/>
    <col min="2" max="2" width="7.625" style="541" customWidth="1"/>
    <col min="3" max="3" width="55.5" style="542" customWidth="1"/>
    <col min="4" max="4" width="15.625" style="1125" customWidth="1"/>
    <col min="5" max="5" width="12.625" style="543" customWidth="1"/>
    <col min="6" max="6" width="12.625" style="544" customWidth="1"/>
    <col min="7" max="7" width="15.625" style="706" customWidth="1"/>
    <col min="8" max="8" width="15.625" style="546" customWidth="1"/>
    <col min="9" max="9" width="13.625" style="540" customWidth="1"/>
    <col min="10" max="258" width="9" style="540"/>
    <col min="259" max="259" width="3.625" style="540" customWidth="1"/>
    <col min="260" max="260" width="34.125" style="540" customWidth="1"/>
    <col min="261" max="261" width="5" style="540" customWidth="1"/>
    <col min="262" max="262" width="7" style="540" customWidth="1"/>
    <col min="263" max="263" width="2.125" style="540" customWidth="1"/>
    <col min="264" max="264" width="10.125" style="540" customWidth="1"/>
    <col min="265" max="265" width="13.625" style="540" customWidth="1"/>
    <col min="266" max="514" width="9" style="540"/>
    <col min="515" max="515" width="3.625" style="540" customWidth="1"/>
    <col min="516" max="516" width="34.125" style="540" customWidth="1"/>
    <col min="517" max="517" width="5" style="540" customWidth="1"/>
    <col min="518" max="518" width="7" style="540" customWidth="1"/>
    <col min="519" max="519" width="2.125" style="540" customWidth="1"/>
    <col min="520" max="520" width="10.125" style="540" customWidth="1"/>
    <col min="521" max="521" width="13.625" style="540" customWidth="1"/>
    <col min="522" max="770" width="9" style="540"/>
    <col min="771" max="771" width="3.625" style="540" customWidth="1"/>
    <col min="772" max="772" width="34.125" style="540" customWidth="1"/>
    <col min="773" max="773" width="5" style="540" customWidth="1"/>
    <col min="774" max="774" width="7" style="540" customWidth="1"/>
    <col min="775" max="775" width="2.125" style="540" customWidth="1"/>
    <col min="776" max="776" width="10.125" style="540" customWidth="1"/>
    <col min="777" max="777" width="13.625" style="540" customWidth="1"/>
    <col min="778" max="1026" width="9" style="540"/>
    <col min="1027" max="1027" width="3.625" style="540" customWidth="1"/>
    <col min="1028" max="1028" width="34.125" style="540" customWidth="1"/>
    <col min="1029" max="1029" width="5" style="540" customWidth="1"/>
    <col min="1030" max="1030" width="7" style="540" customWidth="1"/>
    <col min="1031" max="1031" width="2.125" style="540" customWidth="1"/>
    <col min="1032" max="1032" width="10.125" style="540" customWidth="1"/>
    <col min="1033" max="1033" width="13.625" style="540" customWidth="1"/>
    <col min="1034" max="1282" width="9" style="540"/>
    <col min="1283" max="1283" width="3.625" style="540" customWidth="1"/>
    <col min="1284" max="1284" width="34.125" style="540" customWidth="1"/>
    <col min="1285" max="1285" width="5" style="540" customWidth="1"/>
    <col min="1286" max="1286" width="7" style="540" customWidth="1"/>
    <col min="1287" max="1287" width="2.125" style="540" customWidth="1"/>
    <col min="1288" max="1288" width="10.125" style="540" customWidth="1"/>
    <col min="1289" max="1289" width="13.625" style="540" customWidth="1"/>
    <col min="1290" max="1538" width="9" style="540"/>
    <col min="1539" max="1539" width="3.625" style="540" customWidth="1"/>
    <col min="1540" max="1540" width="34.125" style="540" customWidth="1"/>
    <col min="1541" max="1541" width="5" style="540" customWidth="1"/>
    <col min="1542" max="1542" width="7" style="540" customWidth="1"/>
    <col min="1543" max="1543" width="2.125" style="540" customWidth="1"/>
    <col min="1544" max="1544" width="10.125" style="540" customWidth="1"/>
    <col min="1545" max="1545" width="13.625" style="540" customWidth="1"/>
    <col min="1546" max="1794" width="9" style="540"/>
    <col min="1795" max="1795" width="3.625" style="540" customWidth="1"/>
    <col min="1796" max="1796" width="34.125" style="540" customWidth="1"/>
    <col min="1797" max="1797" width="5" style="540" customWidth="1"/>
    <col min="1798" max="1798" width="7" style="540" customWidth="1"/>
    <col min="1799" max="1799" width="2.125" style="540" customWidth="1"/>
    <col min="1800" max="1800" width="10.125" style="540" customWidth="1"/>
    <col min="1801" max="1801" width="13.625" style="540" customWidth="1"/>
    <col min="1802" max="2050" width="9" style="540"/>
    <col min="2051" max="2051" width="3.625" style="540" customWidth="1"/>
    <col min="2052" max="2052" width="34.125" style="540" customWidth="1"/>
    <col min="2053" max="2053" width="5" style="540" customWidth="1"/>
    <col min="2054" max="2054" width="7" style="540" customWidth="1"/>
    <col min="2055" max="2055" width="2.125" style="540" customWidth="1"/>
    <col min="2056" max="2056" width="10.125" style="540" customWidth="1"/>
    <col min="2057" max="2057" width="13.625" style="540" customWidth="1"/>
    <col min="2058" max="2306" width="9" style="540"/>
    <col min="2307" max="2307" width="3.625" style="540" customWidth="1"/>
    <col min="2308" max="2308" width="34.125" style="540" customWidth="1"/>
    <col min="2309" max="2309" width="5" style="540" customWidth="1"/>
    <col min="2310" max="2310" width="7" style="540" customWidth="1"/>
    <col min="2311" max="2311" width="2.125" style="540" customWidth="1"/>
    <col min="2312" max="2312" width="10.125" style="540" customWidth="1"/>
    <col min="2313" max="2313" width="13.625" style="540" customWidth="1"/>
    <col min="2314" max="2562" width="9" style="540"/>
    <col min="2563" max="2563" width="3.625" style="540" customWidth="1"/>
    <col min="2564" max="2564" width="34.125" style="540" customWidth="1"/>
    <col min="2565" max="2565" width="5" style="540" customWidth="1"/>
    <col min="2566" max="2566" width="7" style="540" customWidth="1"/>
    <col min="2567" max="2567" width="2.125" style="540" customWidth="1"/>
    <col min="2568" max="2568" width="10.125" style="540" customWidth="1"/>
    <col min="2569" max="2569" width="13.625" style="540" customWidth="1"/>
    <col min="2570" max="2818" width="9" style="540"/>
    <col min="2819" max="2819" width="3.625" style="540" customWidth="1"/>
    <col min="2820" max="2820" width="34.125" style="540" customWidth="1"/>
    <col min="2821" max="2821" width="5" style="540" customWidth="1"/>
    <col min="2822" max="2822" width="7" style="540" customWidth="1"/>
    <col min="2823" max="2823" width="2.125" style="540" customWidth="1"/>
    <col min="2824" max="2824" width="10.125" style="540" customWidth="1"/>
    <col min="2825" max="2825" width="13.625" style="540" customWidth="1"/>
    <col min="2826" max="3074" width="9" style="540"/>
    <col min="3075" max="3075" width="3.625" style="540" customWidth="1"/>
    <col min="3076" max="3076" width="34.125" style="540" customWidth="1"/>
    <col min="3077" max="3077" width="5" style="540" customWidth="1"/>
    <col min="3078" max="3078" width="7" style="540" customWidth="1"/>
    <col min="3079" max="3079" width="2.125" style="540" customWidth="1"/>
    <col min="3080" max="3080" width="10.125" style="540" customWidth="1"/>
    <col min="3081" max="3081" width="13.625" style="540" customWidth="1"/>
    <col min="3082" max="3330" width="9" style="540"/>
    <col min="3331" max="3331" width="3.625" style="540" customWidth="1"/>
    <col min="3332" max="3332" width="34.125" style="540" customWidth="1"/>
    <col min="3333" max="3333" width="5" style="540" customWidth="1"/>
    <col min="3334" max="3334" width="7" style="540" customWidth="1"/>
    <col min="3335" max="3335" width="2.125" style="540" customWidth="1"/>
    <col min="3336" max="3336" width="10.125" style="540" customWidth="1"/>
    <col min="3337" max="3337" width="13.625" style="540" customWidth="1"/>
    <col min="3338" max="3586" width="9" style="540"/>
    <col min="3587" max="3587" width="3.625" style="540" customWidth="1"/>
    <col min="3588" max="3588" width="34.125" style="540" customWidth="1"/>
    <col min="3589" max="3589" width="5" style="540" customWidth="1"/>
    <col min="3590" max="3590" width="7" style="540" customWidth="1"/>
    <col min="3591" max="3591" width="2.125" style="540" customWidth="1"/>
    <col min="3592" max="3592" width="10.125" style="540" customWidth="1"/>
    <col min="3593" max="3593" width="13.625" style="540" customWidth="1"/>
    <col min="3594" max="3842" width="9" style="540"/>
    <col min="3843" max="3843" width="3.625" style="540" customWidth="1"/>
    <col min="3844" max="3844" width="34.125" style="540" customWidth="1"/>
    <col min="3845" max="3845" width="5" style="540" customWidth="1"/>
    <col min="3846" max="3846" width="7" style="540" customWidth="1"/>
    <col min="3847" max="3847" width="2.125" style="540" customWidth="1"/>
    <col min="3848" max="3848" width="10.125" style="540" customWidth="1"/>
    <col min="3849" max="3849" width="13.625" style="540" customWidth="1"/>
    <col min="3850" max="4098" width="9" style="540"/>
    <col min="4099" max="4099" width="3.625" style="540" customWidth="1"/>
    <col min="4100" max="4100" width="34.125" style="540" customWidth="1"/>
    <col min="4101" max="4101" width="5" style="540" customWidth="1"/>
    <col min="4102" max="4102" width="7" style="540" customWidth="1"/>
    <col min="4103" max="4103" width="2.125" style="540" customWidth="1"/>
    <col min="4104" max="4104" width="10.125" style="540" customWidth="1"/>
    <col min="4105" max="4105" width="13.625" style="540" customWidth="1"/>
    <col min="4106" max="4354" width="9" style="540"/>
    <col min="4355" max="4355" width="3.625" style="540" customWidth="1"/>
    <col min="4356" max="4356" width="34.125" style="540" customWidth="1"/>
    <col min="4357" max="4357" width="5" style="540" customWidth="1"/>
    <col min="4358" max="4358" width="7" style="540" customWidth="1"/>
    <col min="4359" max="4359" width="2.125" style="540" customWidth="1"/>
    <col min="4360" max="4360" width="10.125" style="540" customWidth="1"/>
    <col min="4361" max="4361" width="13.625" style="540" customWidth="1"/>
    <col min="4362" max="4610" width="9" style="540"/>
    <col min="4611" max="4611" width="3.625" style="540" customWidth="1"/>
    <col min="4612" max="4612" width="34.125" style="540" customWidth="1"/>
    <col min="4613" max="4613" width="5" style="540" customWidth="1"/>
    <col min="4614" max="4614" width="7" style="540" customWidth="1"/>
    <col min="4615" max="4615" width="2.125" style="540" customWidth="1"/>
    <col min="4616" max="4616" width="10.125" style="540" customWidth="1"/>
    <col min="4617" max="4617" width="13.625" style="540" customWidth="1"/>
    <col min="4618" max="4866" width="9" style="540"/>
    <col min="4867" max="4867" width="3.625" style="540" customWidth="1"/>
    <col min="4868" max="4868" width="34.125" style="540" customWidth="1"/>
    <col min="4869" max="4869" width="5" style="540" customWidth="1"/>
    <col min="4870" max="4870" width="7" style="540" customWidth="1"/>
    <col min="4871" max="4871" width="2.125" style="540" customWidth="1"/>
    <col min="4872" max="4872" width="10.125" style="540" customWidth="1"/>
    <col min="4873" max="4873" width="13.625" style="540" customWidth="1"/>
    <col min="4874" max="5122" width="9" style="540"/>
    <col min="5123" max="5123" width="3.625" style="540" customWidth="1"/>
    <col min="5124" max="5124" width="34.125" style="540" customWidth="1"/>
    <col min="5125" max="5125" width="5" style="540" customWidth="1"/>
    <col min="5126" max="5126" width="7" style="540" customWidth="1"/>
    <col min="5127" max="5127" width="2.125" style="540" customWidth="1"/>
    <col min="5128" max="5128" width="10.125" style="540" customWidth="1"/>
    <col min="5129" max="5129" width="13.625" style="540" customWidth="1"/>
    <col min="5130" max="5378" width="9" style="540"/>
    <col min="5379" max="5379" width="3.625" style="540" customWidth="1"/>
    <col min="5380" max="5380" width="34.125" style="540" customWidth="1"/>
    <col min="5381" max="5381" width="5" style="540" customWidth="1"/>
    <col min="5382" max="5382" width="7" style="540" customWidth="1"/>
    <col min="5383" max="5383" width="2.125" style="540" customWidth="1"/>
    <col min="5384" max="5384" width="10.125" style="540" customWidth="1"/>
    <col min="5385" max="5385" width="13.625" style="540" customWidth="1"/>
    <col min="5386" max="5634" width="9" style="540"/>
    <col min="5635" max="5635" width="3.625" style="540" customWidth="1"/>
    <col min="5636" max="5636" width="34.125" style="540" customWidth="1"/>
    <col min="5637" max="5637" width="5" style="540" customWidth="1"/>
    <col min="5638" max="5638" width="7" style="540" customWidth="1"/>
    <col min="5639" max="5639" width="2.125" style="540" customWidth="1"/>
    <col min="5640" max="5640" width="10.125" style="540" customWidth="1"/>
    <col min="5641" max="5641" width="13.625" style="540" customWidth="1"/>
    <col min="5642" max="5890" width="9" style="540"/>
    <col min="5891" max="5891" width="3.625" style="540" customWidth="1"/>
    <col min="5892" max="5892" width="34.125" style="540" customWidth="1"/>
    <col min="5893" max="5893" width="5" style="540" customWidth="1"/>
    <col min="5894" max="5894" width="7" style="540" customWidth="1"/>
    <col min="5895" max="5895" width="2.125" style="540" customWidth="1"/>
    <col min="5896" max="5896" width="10.125" style="540" customWidth="1"/>
    <col min="5897" max="5897" width="13.625" style="540" customWidth="1"/>
    <col min="5898" max="6146" width="9" style="540"/>
    <col min="6147" max="6147" width="3.625" style="540" customWidth="1"/>
    <col min="6148" max="6148" width="34.125" style="540" customWidth="1"/>
    <col min="6149" max="6149" width="5" style="540" customWidth="1"/>
    <col min="6150" max="6150" width="7" style="540" customWidth="1"/>
    <col min="6151" max="6151" width="2.125" style="540" customWidth="1"/>
    <col min="6152" max="6152" width="10.125" style="540" customWidth="1"/>
    <col min="6153" max="6153" width="13.625" style="540" customWidth="1"/>
    <col min="6154" max="6402" width="9" style="540"/>
    <col min="6403" max="6403" width="3.625" style="540" customWidth="1"/>
    <col min="6404" max="6404" width="34.125" style="540" customWidth="1"/>
    <col min="6405" max="6405" width="5" style="540" customWidth="1"/>
    <col min="6406" max="6406" width="7" style="540" customWidth="1"/>
    <col min="6407" max="6407" width="2.125" style="540" customWidth="1"/>
    <col min="6408" max="6408" width="10.125" style="540" customWidth="1"/>
    <col min="6409" max="6409" width="13.625" style="540" customWidth="1"/>
    <col min="6410" max="6658" width="9" style="540"/>
    <col min="6659" max="6659" width="3.625" style="540" customWidth="1"/>
    <col min="6660" max="6660" width="34.125" style="540" customWidth="1"/>
    <col min="6661" max="6661" width="5" style="540" customWidth="1"/>
    <col min="6662" max="6662" width="7" style="540" customWidth="1"/>
    <col min="6663" max="6663" width="2.125" style="540" customWidth="1"/>
    <col min="6664" max="6664" width="10.125" style="540" customWidth="1"/>
    <col min="6665" max="6665" width="13.625" style="540" customWidth="1"/>
    <col min="6666" max="6914" width="9" style="540"/>
    <col min="6915" max="6915" width="3.625" style="540" customWidth="1"/>
    <col min="6916" max="6916" width="34.125" style="540" customWidth="1"/>
    <col min="6917" max="6917" width="5" style="540" customWidth="1"/>
    <col min="6918" max="6918" width="7" style="540" customWidth="1"/>
    <col min="6919" max="6919" width="2.125" style="540" customWidth="1"/>
    <col min="6920" max="6920" width="10.125" style="540" customWidth="1"/>
    <col min="6921" max="6921" width="13.625" style="540" customWidth="1"/>
    <col min="6922" max="7170" width="9" style="540"/>
    <col min="7171" max="7171" width="3.625" style="540" customWidth="1"/>
    <col min="7172" max="7172" width="34.125" style="540" customWidth="1"/>
    <col min="7173" max="7173" width="5" style="540" customWidth="1"/>
    <col min="7174" max="7174" width="7" style="540" customWidth="1"/>
    <col min="7175" max="7175" width="2.125" style="540" customWidth="1"/>
    <col min="7176" max="7176" width="10.125" style="540" customWidth="1"/>
    <col min="7177" max="7177" width="13.625" style="540" customWidth="1"/>
    <col min="7178" max="7426" width="9" style="540"/>
    <col min="7427" max="7427" width="3.625" style="540" customWidth="1"/>
    <col min="7428" max="7428" width="34.125" style="540" customWidth="1"/>
    <col min="7429" max="7429" width="5" style="540" customWidth="1"/>
    <col min="7430" max="7430" width="7" style="540" customWidth="1"/>
    <col min="7431" max="7431" width="2.125" style="540" customWidth="1"/>
    <col min="7432" max="7432" width="10.125" style="540" customWidth="1"/>
    <col min="7433" max="7433" width="13.625" style="540" customWidth="1"/>
    <col min="7434" max="7682" width="9" style="540"/>
    <col min="7683" max="7683" width="3.625" style="540" customWidth="1"/>
    <col min="7684" max="7684" width="34.125" style="540" customWidth="1"/>
    <col min="7685" max="7685" width="5" style="540" customWidth="1"/>
    <col min="7686" max="7686" width="7" style="540" customWidth="1"/>
    <col min="7687" max="7687" width="2.125" style="540" customWidth="1"/>
    <col min="7688" max="7688" width="10.125" style="540" customWidth="1"/>
    <col min="7689" max="7689" width="13.625" style="540" customWidth="1"/>
    <col min="7690" max="7938" width="9" style="540"/>
    <col min="7939" max="7939" width="3.625" style="540" customWidth="1"/>
    <col min="7940" max="7940" width="34.125" style="540" customWidth="1"/>
    <col min="7941" max="7941" width="5" style="540" customWidth="1"/>
    <col min="7942" max="7942" width="7" style="540" customWidth="1"/>
    <col min="7943" max="7943" width="2.125" style="540" customWidth="1"/>
    <col min="7944" max="7944" width="10.125" style="540" customWidth="1"/>
    <col min="7945" max="7945" width="13.625" style="540" customWidth="1"/>
    <col min="7946" max="8194" width="9" style="540"/>
    <col min="8195" max="8195" width="3.625" style="540" customWidth="1"/>
    <col min="8196" max="8196" width="34.125" style="540" customWidth="1"/>
    <col min="8197" max="8197" width="5" style="540" customWidth="1"/>
    <col min="8198" max="8198" width="7" style="540" customWidth="1"/>
    <col min="8199" max="8199" width="2.125" style="540" customWidth="1"/>
    <col min="8200" max="8200" width="10.125" style="540" customWidth="1"/>
    <col min="8201" max="8201" width="13.625" style="540" customWidth="1"/>
    <col min="8202" max="8450" width="9" style="540"/>
    <col min="8451" max="8451" width="3.625" style="540" customWidth="1"/>
    <col min="8452" max="8452" width="34.125" style="540" customWidth="1"/>
    <col min="8453" max="8453" width="5" style="540" customWidth="1"/>
    <col min="8454" max="8454" width="7" style="540" customWidth="1"/>
    <col min="8455" max="8455" width="2.125" style="540" customWidth="1"/>
    <col min="8456" max="8456" width="10.125" style="540" customWidth="1"/>
    <col min="8457" max="8457" width="13.625" style="540" customWidth="1"/>
    <col min="8458" max="8706" width="9" style="540"/>
    <col min="8707" max="8707" width="3.625" style="540" customWidth="1"/>
    <col min="8708" max="8708" width="34.125" style="540" customWidth="1"/>
    <col min="8709" max="8709" width="5" style="540" customWidth="1"/>
    <col min="8710" max="8710" width="7" style="540" customWidth="1"/>
    <col min="8711" max="8711" width="2.125" style="540" customWidth="1"/>
    <col min="8712" max="8712" width="10.125" style="540" customWidth="1"/>
    <col min="8713" max="8713" width="13.625" style="540" customWidth="1"/>
    <col min="8714" max="8962" width="9" style="540"/>
    <col min="8963" max="8963" width="3.625" style="540" customWidth="1"/>
    <col min="8964" max="8964" width="34.125" style="540" customWidth="1"/>
    <col min="8965" max="8965" width="5" style="540" customWidth="1"/>
    <col min="8966" max="8966" width="7" style="540" customWidth="1"/>
    <col min="8967" max="8967" width="2.125" style="540" customWidth="1"/>
    <col min="8968" max="8968" width="10.125" style="540" customWidth="1"/>
    <col min="8969" max="8969" width="13.625" style="540" customWidth="1"/>
    <col min="8970" max="9218" width="9" style="540"/>
    <col min="9219" max="9219" width="3.625" style="540" customWidth="1"/>
    <col min="9220" max="9220" width="34.125" style="540" customWidth="1"/>
    <col min="9221" max="9221" width="5" style="540" customWidth="1"/>
    <col min="9222" max="9222" width="7" style="540" customWidth="1"/>
    <col min="9223" max="9223" width="2.125" style="540" customWidth="1"/>
    <col min="9224" max="9224" width="10.125" style="540" customWidth="1"/>
    <col min="9225" max="9225" width="13.625" style="540" customWidth="1"/>
    <col min="9226" max="9474" width="9" style="540"/>
    <col min="9475" max="9475" width="3.625" style="540" customWidth="1"/>
    <col min="9476" max="9476" width="34.125" style="540" customWidth="1"/>
    <col min="9477" max="9477" width="5" style="540" customWidth="1"/>
    <col min="9478" max="9478" width="7" style="540" customWidth="1"/>
    <col min="9479" max="9479" width="2.125" style="540" customWidth="1"/>
    <col min="9480" max="9480" width="10.125" style="540" customWidth="1"/>
    <col min="9481" max="9481" width="13.625" style="540" customWidth="1"/>
    <col min="9482" max="9730" width="9" style="540"/>
    <col min="9731" max="9731" width="3.625" style="540" customWidth="1"/>
    <col min="9732" max="9732" width="34.125" style="540" customWidth="1"/>
    <col min="9733" max="9733" width="5" style="540" customWidth="1"/>
    <col min="9734" max="9734" width="7" style="540" customWidth="1"/>
    <col min="9735" max="9735" width="2.125" style="540" customWidth="1"/>
    <col min="9736" max="9736" width="10.125" style="540" customWidth="1"/>
    <col min="9737" max="9737" width="13.625" style="540" customWidth="1"/>
    <col min="9738" max="9986" width="9" style="540"/>
    <col min="9987" max="9987" width="3.625" style="540" customWidth="1"/>
    <col min="9988" max="9988" width="34.125" style="540" customWidth="1"/>
    <col min="9989" max="9989" width="5" style="540" customWidth="1"/>
    <col min="9990" max="9990" width="7" style="540" customWidth="1"/>
    <col min="9991" max="9991" width="2.125" style="540" customWidth="1"/>
    <col min="9992" max="9992" width="10.125" style="540" customWidth="1"/>
    <col min="9993" max="9993" width="13.625" style="540" customWidth="1"/>
    <col min="9994" max="10242" width="9" style="540"/>
    <col min="10243" max="10243" width="3.625" style="540" customWidth="1"/>
    <col min="10244" max="10244" width="34.125" style="540" customWidth="1"/>
    <col min="10245" max="10245" width="5" style="540" customWidth="1"/>
    <col min="10246" max="10246" width="7" style="540" customWidth="1"/>
    <col min="10247" max="10247" width="2.125" style="540" customWidth="1"/>
    <col min="10248" max="10248" width="10.125" style="540" customWidth="1"/>
    <col min="10249" max="10249" width="13.625" style="540" customWidth="1"/>
    <col min="10250" max="10498" width="9" style="540"/>
    <col min="10499" max="10499" width="3.625" style="540" customWidth="1"/>
    <col min="10500" max="10500" width="34.125" style="540" customWidth="1"/>
    <col min="10501" max="10501" width="5" style="540" customWidth="1"/>
    <col min="10502" max="10502" width="7" style="540" customWidth="1"/>
    <col min="10503" max="10503" width="2.125" style="540" customWidth="1"/>
    <col min="10504" max="10504" width="10.125" style="540" customWidth="1"/>
    <col min="10505" max="10505" width="13.625" style="540" customWidth="1"/>
    <col min="10506" max="10754" width="9" style="540"/>
    <col min="10755" max="10755" width="3.625" style="540" customWidth="1"/>
    <col min="10756" max="10756" width="34.125" style="540" customWidth="1"/>
    <col min="10757" max="10757" width="5" style="540" customWidth="1"/>
    <col min="10758" max="10758" width="7" style="540" customWidth="1"/>
    <col min="10759" max="10759" width="2.125" style="540" customWidth="1"/>
    <col min="10760" max="10760" width="10.125" style="540" customWidth="1"/>
    <col min="10761" max="10761" width="13.625" style="540" customWidth="1"/>
    <col min="10762" max="11010" width="9" style="540"/>
    <col min="11011" max="11011" width="3.625" style="540" customWidth="1"/>
    <col min="11012" max="11012" width="34.125" style="540" customWidth="1"/>
    <col min="11013" max="11013" width="5" style="540" customWidth="1"/>
    <col min="11014" max="11014" width="7" style="540" customWidth="1"/>
    <col min="11015" max="11015" width="2.125" style="540" customWidth="1"/>
    <col min="11016" max="11016" width="10.125" style="540" customWidth="1"/>
    <col min="11017" max="11017" width="13.625" style="540" customWidth="1"/>
    <col min="11018" max="11266" width="9" style="540"/>
    <col min="11267" max="11267" width="3.625" style="540" customWidth="1"/>
    <col min="11268" max="11268" width="34.125" style="540" customWidth="1"/>
    <col min="11269" max="11269" width="5" style="540" customWidth="1"/>
    <col min="11270" max="11270" width="7" style="540" customWidth="1"/>
    <col min="11271" max="11271" width="2.125" style="540" customWidth="1"/>
    <col min="11272" max="11272" width="10.125" style="540" customWidth="1"/>
    <col min="11273" max="11273" width="13.625" style="540" customWidth="1"/>
    <col min="11274" max="11522" width="9" style="540"/>
    <col min="11523" max="11523" width="3.625" style="540" customWidth="1"/>
    <col min="11524" max="11524" width="34.125" style="540" customWidth="1"/>
    <col min="11525" max="11525" width="5" style="540" customWidth="1"/>
    <col min="11526" max="11526" width="7" style="540" customWidth="1"/>
    <col min="11527" max="11527" width="2.125" style="540" customWidth="1"/>
    <col min="11528" max="11528" width="10.125" style="540" customWidth="1"/>
    <col min="11529" max="11529" width="13.625" style="540" customWidth="1"/>
    <col min="11530" max="11778" width="9" style="540"/>
    <col min="11779" max="11779" width="3.625" style="540" customWidth="1"/>
    <col min="11780" max="11780" width="34.125" style="540" customWidth="1"/>
    <col min="11781" max="11781" width="5" style="540" customWidth="1"/>
    <col min="11782" max="11782" width="7" style="540" customWidth="1"/>
    <col min="11783" max="11783" width="2.125" style="540" customWidth="1"/>
    <col min="11784" max="11784" width="10.125" style="540" customWidth="1"/>
    <col min="11785" max="11785" width="13.625" style="540" customWidth="1"/>
    <col min="11786" max="12034" width="9" style="540"/>
    <col min="12035" max="12035" width="3.625" style="540" customWidth="1"/>
    <col min="12036" max="12036" width="34.125" style="540" customWidth="1"/>
    <col min="12037" max="12037" width="5" style="540" customWidth="1"/>
    <col min="12038" max="12038" width="7" style="540" customWidth="1"/>
    <col min="12039" max="12039" width="2.125" style="540" customWidth="1"/>
    <col min="12040" max="12040" width="10.125" style="540" customWidth="1"/>
    <col min="12041" max="12041" width="13.625" style="540" customWidth="1"/>
    <col min="12042" max="12290" width="9" style="540"/>
    <col min="12291" max="12291" width="3.625" style="540" customWidth="1"/>
    <col min="12292" max="12292" width="34.125" style="540" customWidth="1"/>
    <col min="12293" max="12293" width="5" style="540" customWidth="1"/>
    <col min="12294" max="12294" width="7" style="540" customWidth="1"/>
    <col min="12295" max="12295" width="2.125" style="540" customWidth="1"/>
    <col min="12296" max="12296" width="10.125" style="540" customWidth="1"/>
    <col min="12297" max="12297" width="13.625" style="540" customWidth="1"/>
    <col min="12298" max="12546" width="9" style="540"/>
    <col min="12547" max="12547" width="3.625" style="540" customWidth="1"/>
    <col min="12548" max="12548" width="34.125" style="540" customWidth="1"/>
    <col min="12549" max="12549" width="5" style="540" customWidth="1"/>
    <col min="12550" max="12550" width="7" style="540" customWidth="1"/>
    <col min="12551" max="12551" width="2.125" style="540" customWidth="1"/>
    <col min="12552" max="12552" width="10.125" style="540" customWidth="1"/>
    <col min="12553" max="12553" width="13.625" style="540" customWidth="1"/>
    <col min="12554" max="12802" width="9" style="540"/>
    <col min="12803" max="12803" width="3.625" style="540" customWidth="1"/>
    <col min="12804" max="12804" width="34.125" style="540" customWidth="1"/>
    <col min="12805" max="12805" width="5" style="540" customWidth="1"/>
    <col min="12806" max="12806" width="7" style="540" customWidth="1"/>
    <col min="12807" max="12807" width="2.125" style="540" customWidth="1"/>
    <col min="12808" max="12808" width="10.125" style="540" customWidth="1"/>
    <col min="12809" max="12809" width="13.625" style="540" customWidth="1"/>
    <col min="12810" max="13058" width="9" style="540"/>
    <col min="13059" max="13059" width="3.625" style="540" customWidth="1"/>
    <col min="13060" max="13060" width="34.125" style="540" customWidth="1"/>
    <col min="13061" max="13061" width="5" style="540" customWidth="1"/>
    <col min="13062" max="13062" width="7" style="540" customWidth="1"/>
    <col min="13063" max="13063" width="2.125" style="540" customWidth="1"/>
    <col min="13064" max="13064" width="10.125" style="540" customWidth="1"/>
    <col min="13065" max="13065" width="13.625" style="540" customWidth="1"/>
    <col min="13066" max="13314" width="9" style="540"/>
    <col min="13315" max="13315" width="3.625" style="540" customWidth="1"/>
    <col min="13316" max="13316" width="34.125" style="540" customWidth="1"/>
    <col min="13317" max="13317" width="5" style="540" customWidth="1"/>
    <col min="13318" max="13318" width="7" style="540" customWidth="1"/>
    <col min="13319" max="13319" width="2.125" style="540" customWidth="1"/>
    <col min="13320" max="13320" width="10.125" style="540" customWidth="1"/>
    <col min="13321" max="13321" width="13.625" style="540" customWidth="1"/>
    <col min="13322" max="13570" width="9" style="540"/>
    <col min="13571" max="13571" width="3.625" style="540" customWidth="1"/>
    <col min="13572" max="13572" width="34.125" style="540" customWidth="1"/>
    <col min="13573" max="13573" width="5" style="540" customWidth="1"/>
    <col min="13574" max="13574" width="7" style="540" customWidth="1"/>
    <col min="13575" max="13575" width="2.125" style="540" customWidth="1"/>
    <col min="13576" max="13576" width="10.125" style="540" customWidth="1"/>
    <col min="13577" max="13577" width="13.625" style="540" customWidth="1"/>
    <col min="13578" max="13826" width="9" style="540"/>
    <col min="13827" max="13827" width="3.625" style="540" customWidth="1"/>
    <col min="13828" max="13828" width="34.125" style="540" customWidth="1"/>
    <col min="13829" max="13829" width="5" style="540" customWidth="1"/>
    <col min="13830" max="13830" width="7" style="540" customWidth="1"/>
    <col min="13831" max="13831" width="2.125" style="540" customWidth="1"/>
    <col min="13832" max="13832" width="10.125" style="540" customWidth="1"/>
    <col min="13833" max="13833" width="13.625" style="540" customWidth="1"/>
    <col min="13834" max="14082" width="9" style="540"/>
    <col min="14083" max="14083" width="3.625" style="540" customWidth="1"/>
    <col min="14084" max="14084" width="34.125" style="540" customWidth="1"/>
    <col min="14085" max="14085" width="5" style="540" customWidth="1"/>
    <col min="14086" max="14086" width="7" style="540" customWidth="1"/>
    <col min="14087" max="14087" width="2.125" style="540" customWidth="1"/>
    <col min="14088" max="14088" width="10.125" style="540" customWidth="1"/>
    <col min="14089" max="14089" width="13.625" style="540" customWidth="1"/>
    <col min="14090" max="14338" width="9" style="540"/>
    <col min="14339" max="14339" width="3.625" style="540" customWidth="1"/>
    <col min="14340" max="14340" width="34.125" style="540" customWidth="1"/>
    <col min="14341" max="14341" width="5" style="540" customWidth="1"/>
    <col min="14342" max="14342" width="7" style="540" customWidth="1"/>
    <col min="14343" max="14343" width="2.125" style="540" customWidth="1"/>
    <col min="14344" max="14344" width="10.125" style="540" customWidth="1"/>
    <col min="14345" max="14345" width="13.625" style="540" customWidth="1"/>
    <col min="14346" max="14594" width="9" style="540"/>
    <col min="14595" max="14595" width="3.625" style="540" customWidth="1"/>
    <col min="14596" max="14596" width="34.125" style="540" customWidth="1"/>
    <col min="14597" max="14597" width="5" style="540" customWidth="1"/>
    <col min="14598" max="14598" width="7" style="540" customWidth="1"/>
    <col min="14599" max="14599" width="2.125" style="540" customWidth="1"/>
    <col min="14600" max="14600" width="10.125" style="540" customWidth="1"/>
    <col min="14601" max="14601" width="13.625" style="540" customWidth="1"/>
    <col min="14602" max="14850" width="9" style="540"/>
    <col min="14851" max="14851" width="3.625" style="540" customWidth="1"/>
    <col min="14852" max="14852" width="34.125" style="540" customWidth="1"/>
    <col min="14853" max="14853" width="5" style="540" customWidth="1"/>
    <col min="14854" max="14854" width="7" style="540" customWidth="1"/>
    <col min="14855" max="14855" width="2.125" style="540" customWidth="1"/>
    <col min="14856" max="14856" width="10.125" style="540" customWidth="1"/>
    <col min="14857" max="14857" width="13.625" style="540" customWidth="1"/>
    <col min="14858" max="15106" width="9" style="540"/>
    <col min="15107" max="15107" width="3.625" style="540" customWidth="1"/>
    <col min="15108" max="15108" width="34.125" style="540" customWidth="1"/>
    <col min="15109" max="15109" width="5" style="540" customWidth="1"/>
    <col min="15110" max="15110" width="7" style="540" customWidth="1"/>
    <col min="15111" max="15111" width="2.125" style="540" customWidth="1"/>
    <col min="15112" max="15112" width="10.125" style="540" customWidth="1"/>
    <col min="15113" max="15113" width="13.625" style="540" customWidth="1"/>
    <col min="15114" max="15362" width="9" style="540"/>
    <col min="15363" max="15363" width="3.625" style="540" customWidth="1"/>
    <col min="15364" max="15364" width="34.125" style="540" customWidth="1"/>
    <col min="15365" max="15365" width="5" style="540" customWidth="1"/>
    <col min="15366" max="15366" width="7" style="540" customWidth="1"/>
    <col min="15367" max="15367" width="2.125" style="540" customWidth="1"/>
    <col min="15368" max="15368" width="10.125" style="540" customWidth="1"/>
    <col min="15369" max="15369" width="13.625" style="540" customWidth="1"/>
    <col min="15370" max="15618" width="9" style="540"/>
    <col min="15619" max="15619" width="3.625" style="540" customWidth="1"/>
    <col min="15620" max="15620" width="34.125" style="540" customWidth="1"/>
    <col min="15621" max="15621" width="5" style="540" customWidth="1"/>
    <col min="15622" max="15622" width="7" style="540" customWidth="1"/>
    <col min="15623" max="15623" width="2.125" style="540" customWidth="1"/>
    <col min="15624" max="15624" width="10.125" style="540" customWidth="1"/>
    <col min="15625" max="15625" width="13.625" style="540" customWidth="1"/>
    <col min="15626" max="15874" width="9" style="540"/>
    <col min="15875" max="15875" width="3.625" style="540" customWidth="1"/>
    <col min="15876" max="15876" width="34.125" style="540" customWidth="1"/>
    <col min="15877" max="15877" width="5" style="540" customWidth="1"/>
    <col min="15878" max="15878" width="7" style="540" customWidth="1"/>
    <col min="15879" max="15879" width="2.125" style="540" customWidth="1"/>
    <col min="15880" max="15880" width="10.125" style="540" customWidth="1"/>
    <col min="15881" max="15881" width="13.625" style="540" customWidth="1"/>
    <col min="15882" max="16130" width="9" style="540"/>
    <col min="16131" max="16131" width="3.625" style="540" customWidth="1"/>
    <col min="16132" max="16132" width="34.125" style="540" customWidth="1"/>
    <col min="16133" max="16133" width="5" style="540" customWidth="1"/>
    <col min="16134" max="16134" width="7" style="540" customWidth="1"/>
    <col min="16135" max="16135" width="2.125" style="540" customWidth="1"/>
    <col min="16136" max="16136" width="10.125" style="540" customWidth="1"/>
    <col min="16137" max="16137" width="13.625" style="540" customWidth="1"/>
    <col min="16138" max="16384" width="9" style="540"/>
  </cols>
  <sheetData>
    <row r="2" spans="2:9" ht="15.75" customHeight="1">
      <c r="B2" s="1502" t="s">
        <v>2600</v>
      </c>
      <c r="C2" s="1503"/>
      <c r="D2" s="1503"/>
      <c r="E2" s="1503"/>
      <c r="F2" s="1503"/>
      <c r="G2" s="1503"/>
      <c r="H2" s="1504"/>
    </row>
    <row r="3" spans="2:9" ht="15.75" customHeight="1">
      <c r="B3" s="246" t="s">
        <v>20</v>
      </c>
      <c r="C3" s="246" t="s">
        <v>168</v>
      </c>
      <c r="D3" s="246" t="s">
        <v>362</v>
      </c>
      <c r="E3" s="246" t="s">
        <v>2243</v>
      </c>
      <c r="F3" s="246" t="s">
        <v>991</v>
      </c>
      <c r="G3" s="246" t="s">
        <v>2244</v>
      </c>
      <c r="H3" s="498" t="s">
        <v>2245</v>
      </c>
    </row>
    <row r="4" spans="2:9" s="547" customFormat="1" ht="26.25" customHeight="1">
      <c r="B4" s="248" t="s">
        <v>2246</v>
      </c>
      <c r="C4" s="249" t="s">
        <v>1674</v>
      </c>
      <c r="D4" s="1078" t="s">
        <v>2247</v>
      </c>
      <c r="E4" s="249" t="s">
        <v>2248</v>
      </c>
      <c r="F4" s="250" t="s">
        <v>2210</v>
      </c>
      <c r="G4" s="249" t="s">
        <v>2249</v>
      </c>
      <c r="H4" s="499" t="s">
        <v>2211</v>
      </c>
    </row>
    <row r="5" spans="2:9" s="547" customFormat="1" ht="16.5" customHeight="1">
      <c r="B5" s="1474"/>
      <c r="C5" s="1475"/>
      <c r="D5" s="1475"/>
      <c r="E5" s="1475"/>
      <c r="F5" s="1475"/>
      <c r="G5" s="1475"/>
      <c r="H5" s="1475"/>
      <c r="I5" s="548"/>
    </row>
    <row r="6" spans="2:9">
      <c r="B6" s="549" t="s">
        <v>2601</v>
      </c>
      <c r="C6" s="1533" t="s">
        <v>2628</v>
      </c>
      <c r="D6" s="1534"/>
      <c r="E6" s="1534"/>
      <c r="F6" s="1534"/>
      <c r="G6" s="1534"/>
      <c r="H6" s="1535"/>
    </row>
    <row r="7" spans="2:9" ht="26.25">
      <c r="B7" s="550" t="s">
        <v>169</v>
      </c>
      <c r="C7" s="551" t="s">
        <v>3830</v>
      </c>
      <c r="D7" s="1118"/>
      <c r="E7" s="552" t="s">
        <v>18</v>
      </c>
      <c r="F7" s="553">
        <v>1</v>
      </c>
      <c r="G7" s="704"/>
      <c r="H7" s="554">
        <f>G7*F7</f>
        <v>0</v>
      </c>
      <c r="I7" s="555"/>
    </row>
    <row r="8" spans="2:9" ht="26.25">
      <c r="B8" s="550" t="s">
        <v>170</v>
      </c>
      <c r="C8" s="551" t="s">
        <v>1589</v>
      </c>
      <c r="D8" s="1118"/>
      <c r="E8" s="552" t="s">
        <v>1</v>
      </c>
      <c r="F8" s="553">
        <v>3</v>
      </c>
      <c r="G8" s="704"/>
      <c r="H8" s="554">
        <f>G8*F8</f>
        <v>0</v>
      </c>
      <c r="I8" s="555"/>
    </row>
    <row r="9" spans="2:9" ht="51">
      <c r="B9" s="550" t="s">
        <v>172</v>
      </c>
      <c r="C9" s="556" t="s">
        <v>3831</v>
      </c>
      <c r="D9" s="1118"/>
      <c r="E9" s="552" t="s">
        <v>18</v>
      </c>
      <c r="F9" s="553">
        <v>1</v>
      </c>
      <c r="G9" s="704"/>
      <c r="H9" s="554">
        <f>G9*F9</f>
        <v>0</v>
      </c>
      <c r="I9" s="555"/>
    </row>
    <row r="10" spans="2:9" ht="25.5">
      <c r="B10" s="1505" t="s">
        <v>173</v>
      </c>
      <c r="C10" s="557" t="s">
        <v>2157</v>
      </c>
      <c r="D10" s="1118"/>
      <c r="E10" s="558"/>
      <c r="F10" s="559"/>
      <c r="G10" s="560"/>
      <c r="H10" s="561"/>
      <c r="I10" s="555"/>
    </row>
    <row r="11" spans="2:9">
      <c r="B11" s="1507"/>
      <c r="C11" s="562" t="s">
        <v>1590</v>
      </c>
      <c r="D11" s="1122"/>
      <c r="E11" s="552" t="s">
        <v>1</v>
      </c>
      <c r="F11" s="553">
        <v>2</v>
      </c>
      <c r="G11" s="704"/>
      <c r="H11" s="554">
        <f>G11*F11</f>
        <v>0</v>
      </c>
      <c r="I11" s="555"/>
    </row>
    <row r="12" spans="2:9" ht="38.25">
      <c r="B12" s="1506"/>
      <c r="C12" s="562" t="s">
        <v>4455</v>
      </c>
      <c r="D12" s="1122"/>
      <c r="E12" s="552" t="s">
        <v>1</v>
      </c>
      <c r="F12" s="553">
        <v>1</v>
      </c>
      <c r="G12" s="704"/>
      <c r="H12" s="554">
        <f>G12*F12</f>
        <v>0</v>
      </c>
      <c r="I12" s="555"/>
    </row>
    <row r="13" spans="2:9" ht="63.75">
      <c r="B13" s="550" t="s">
        <v>174</v>
      </c>
      <c r="C13" s="563" t="s">
        <v>3832</v>
      </c>
      <c r="D13" s="1118"/>
      <c r="E13" s="552" t="s">
        <v>18</v>
      </c>
      <c r="F13" s="553">
        <v>1</v>
      </c>
      <c r="G13" s="704"/>
      <c r="H13" s="554">
        <f>G13*F13</f>
        <v>0</v>
      </c>
      <c r="I13" s="555"/>
    </row>
    <row r="14" spans="2:9">
      <c r="B14" s="1505" t="s">
        <v>259</v>
      </c>
      <c r="C14" s="557" t="s">
        <v>1591</v>
      </c>
      <c r="D14" s="1510"/>
      <c r="E14" s="564"/>
      <c r="F14" s="559"/>
      <c r="G14" s="560"/>
      <c r="H14" s="561"/>
      <c r="I14" s="555"/>
    </row>
    <row r="15" spans="2:9">
      <c r="B15" s="1507"/>
      <c r="C15" s="565" t="s">
        <v>1592</v>
      </c>
      <c r="D15" s="1512"/>
      <c r="E15" s="326" t="s">
        <v>70</v>
      </c>
      <c r="F15" s="553">
        <v>120</v>
      </c>
      <c r="G15" s="704"/>
      <c r="H15" s="554">
        <f>G15*F15</f>
        <v>0</v>
      </c>
      <c r="I15" s="566"/>
    </row>
    <row r="16" spans="2:9" ht="15.75" customHeight="1">
      <c r="B16" s="1507"/>
      <c r="C16" s="565" t="s">
        <v>1593</v>
      </c>
      <c r="D16" s="1512"/>
      <c r="E16" s="326" t="s">
        <v>70</v>
      </c>
      <c r="F16" s="553">
        <v>106</v>
      </c>
      <c r="G16" s="704"/>
      <c r="H16" s="554">
        <f>G16*F16</f>
        <v>0</v>
      </c>
      <c r="I16" s="566"/>
    </row>
    <row r="17" spans="2:9" ht="15.75" customHeight="1">
      <c r="B17" s="1506"/>
      <c r="C17" s="565" t="s">
        <v>1594</v>
      </c>
      <c r="D17" s="1511"/>
      <c r="E17" s="326" t="s">
        <v>70</v>
      </c>
      <c r="F17" s="553">
        <v>324</v>
      </c>
      <c r="G17" s="704"/>
      <c r="H17" s="554">
        <f>G17*F17</f>
        <v>0</v>
      </c>
      <c r="I17" s="566"/>
    </row>
    <row r="18" spans="2:9" ht="25.5">
      <c r="B18" s="1505" t="s">
        <v>260</v>
      </c>
      <c r="C18" s="557" t="s">
        <v>1595</v>
      </c>
      <c r="D18" s="1510"/>
      <c r="E18" s="564"/>
      <c r="F18" s="567"/>
      <c r="G18" s="560"/>
      <c r="H18" s="561"/>
      <c r="I18" s="555"/>
    </row>
    <row r="19" spans="2:9" ht="15.75" customHeight="1">
      <c r="B19" s="1507"/>
      <c r="C19" s="557" t="s">
        <v>1592</v>
      </c>
      <c r="D19" s="1512"/>
      <c r="E19" s="326" t="s">
        <v>70</v>
      </c>
      <c r="F19" s="553">
        <v>120</v>
      </c>
      <c r="G19" s="704"/>
      <c r="H19" s="554">
        <f>G19*F19</f>
        <v>0</v>
      </c>
      <c r="I19" s="566"/>
    </row>
    <row r="20" spans="2:9" ht="15.75" customHeight="1">
      <c r="B20" s="1507"/>
      <c r="C20" s="557" t="s">
        <v>1593</v>
      </c>
      <c r="D20" s="1512"/>
      <c r="E20" s="326" t="s">
        <v>70</v>
      </c>
      <c r="F20" s="553">
        <v>82</v>
      </c>
      <c r="G20" s="704"/>
      <c r="H20" s="554">
        <f>G20*F20</f>
        <v>0</v>
      </c>
      <c r="I20" s="566"/>
    </row>
    <row r="21" spans="2:9" ht="15.75" customHeight="1">
      <c r="B21" s="1506"/>
      <c r="C21" s="568" t="s">
        <v>1594</v>
      </c>
      <c r="D21" s="1511"/>
      <c r="E21" s="326" t="s">
        <v>70</v>
      </c>
      <c r="F21" s="553">
        <v>104</v>
      </c>
      <c r="G21" s="704"/>
      <c r="H21" s="554">
        <f>G21*F21</f>
        <v>0</v>
      </c>
      <c r="I21" s="566"/>
    </row>
    <row r="22" spans="2:9" ht="51">
      <c r="B22" s="1505" t="s">
        <v>261</v>
      </c>
      <c r="C22" s="563" t="s">
        <v>4454</v>
      </c>
      <c r="D22" s="1510"/>
      <c r="E22" s="564"/>
      <c r="F22" s="567"/>
      <c r="G22" s="560"/>
      <c r="H22" s="561"/>
      <c r="I22" s="555"/>
    </row>
    <row r="23" spans="2:9" ht="15.75" customHeight="1">
      <c r="B23" s="1507"/>
      <c r="C23" s="569" t="s">
        <v>1593</v>
      </c>
      <c r="D23" s="1512"/>
      <c r="E23" s="326" t="s">
        <v>70</v>
      </c>
      <c r="F23" s="553">
        <f>F16-F20</f>
        <v>24</v>
      </c>
      <c r="G23" s="704"/>
      <c r="H23" s="554">
        <f>G23*F23</f>
        <v>0</v>
      </c>
      <c r="I23" s="566"/>
    </row>
    <row r="24" spans="2:9" ht="15.75" customHeight="1">
      <c r="B24" s="1506"/>
      <c r="C24" s="569" t="s">
        <v>1594</v>
      </c>
      <c r="D24" s="1511"/>
      <c r="E24" s="326" t="s">
        <v>70</v>
      </c>
      <c r="F24" s="553">
        <f>F17-F21</f>
        <v>220</v>
      </c>
      <c r="G24" s="704"/>
      <c r="H24" s="554">
        <f>G24*F24</f>
        <v>0</v>
      </c>
      <c r="I24" s="566"/>
    </row>
    <row r="25" spans="2:9" ht="25.5">
      <c r="B25" s="1523" t="s">
        <v>315</v>
      </c>
      <c r="C25" s="570" t="s">
        <v>4457</v>
      </c>
      <c r="D25" s="1520"/>
      <c r="E25" s="558"/>
      <c r="F25" s="559"/>
      <c r="G25" s="571"/>
      <c r="H25" s="572"/>
      <c r="I25" s="555"/>
    </row>
    <row r="26" spans="2:9">
      <c r="B26" s="1524"/>
      <c r="C26" s="569" t="s">
        <v>2623</v>
      </c>
      <c r="D26" s="1521"/>
      <c r="E26" s="326" t="s">
        <v>70</v>
      </c>
      <c r="F26" s="573">
        <v>65</v>
      </c>
      <c r="G26" s="703"/>
      <c r="H26" s="554">
        <f>G26*F26</f>
        <v>0</v>
      </c>
      <c r="I26" s="566"/>
    </row>
    <row r="27" spans="2:9">
      <c r="B27" s="1524"/>
      <c r="C27" s="574" t="s">
        <v>2624</v>
      </c>
      <c r="D27" s="1521"/>
      <c r="E27" s="326" t="s">
        <v>70</v>
      </c>
      <c r="F27" s="573">
        <v>36</v>
      </c>
      <c r="G27" s="704"/>
      <c r="H27" s="554">
        <f>G27*F27</f>
        <v>0</v>
      </c>
      <c r="I27" s="566"/>
    </row>
    <row r="28" spans="2:9">
      <c r="B28" s="1524"/>
      <c r="C28" s="574" t="s">
        <v>2625</v>
      </c>
      <c r="D28" s="1521"/>
      <c r="E28" s="326" t="s">
        <v>70</v>
      </c>
      <c r="F28" s="573">
        <v>108</v>
      </c>
      <c r="G28" s="704"/>
      <c r="H28" s="554">
        <f>G28*F28</f>
        <v>0</v>
      </c>
      <c r="I28" s="566"/>
    </row>
    <row r="29" spans="2:9">
      <c r="B29" s="1525"/>
      <c r="C29" s="574" t="s">
        <v>2626</v>
      </c>
      <c r="D29" s="1522"/>
      <c r="E29" s="326" t="s">
        <v>70</v>
      </c>
      <c r="F29" s="573">
        <v>170</v>
      </c>
      <c r="G29" s="704"/>
      <c r="H29" s="554">
        <f>G29*F29</f>
        <v>0</v>
      </c>
      <c r="I29" s="566"/>
    </row>
    <row r="30" spans="2:9" ht="38.25">
      <c r="B30" s="1505" t="s">
        <v>316</v>
      </c>
      <c r="C30" s="563" t="s">
        <v>4456</v>
      </c>
      <c r="D30" s="1510"/>
      <c r="E30" s="564"/>
      <c r="F30" s="567"/>
      <c r="G30" s="560"/>
      <c r="H30" s="572"/>
      <c r="I30" s="575"/>
    </row>
    <row r="31" spans="2:9">
      <c r="B31" s="1507"/>
      <c r="C31" s="574" t="s">
        <v>2623</v>
      </c>
      <c r="D31" s="1512"/>
      <c r="E31" s="326" t="s">
        <v>70</v>
      </c>
      <c r="F31" s="573">
        <f>F26</f>
        <v>65</v>
      </c>
      <c r="G31" s="704"/>
      <c r="H31" s="554">
        <f>G31*F31</f>
        <v>0</v>
      </c>
      <c r="I31" s="566"/>
    </row>
    <row r="32" spans="2:9">
      <c r="B32" s="1507"/>
      <c r="C32" s="574" t="s">
        <v>2624</v>
      </c>
      <c r="D32" s="1512"/>
      <c r="E32" s="326" t="s">
        <v>70</v>
      </c>
      <c r="F32" s="573">
        <f>F27</f>
        <v>36</v>
      </c>
      <c r="G32" s="704"/>
      <c r="H32" s="554">
        <f>G32*F32</f>
        <v>0</v>
      </c>
      <c r="I32" s="566"/>
    </row>
    <row r="33" spans="2:9">
      <c r="B33" s="1507"/>
      <c r="C33" s="565" t="s">
        <v>2159</v>
      </c>
      <c r="D33" s="1512"/>
      <c r="E33" s="326" t="s">
        <v>70</v>
      </c>
      <c r="F33" s="573">
        <f>F28</f>
        <v>108</v>
      </c>
      <c r="G33" s="704"/>
      <c r="H33" s="554">
        <f>G33*F33</f>
        <v>0</v>
      </c>
      <c r="I33" s="566"/>
    </row>
    <row r="34" spans="2:9">
      <c r="B34" s="1506"/>
      <c r="C34" s="565" t="s">
        <v>2160</v>
      </c>
      <c r="D34" s="1511"/>
      <c r="E34" s="326" t="s">
        <v>70</v>
      </c>
      <c r="F34" s="573">
        <v>170</v>
      </c>
      <c r="G34" s="704"/>
      <c r="H34" s="554">
        <f>G34*F34</f>
        <v>0</v>
      </c>
      <c r="I34" s="566"/>
    </row>
    <row r="35" spans="2:9">
      <c r="B35" s="1505" t="s">
        <v>317</v>
      </c>
      <c r="C35" s="576" t="s">
        <v>1596</v>
      </c>
      <c r="D35" s="1510"/>
      <c r="E35" s="577"/>
      <c r="F35" s="559"/>
      <c r="G35" s="560"/>
      <c r="H35" s="561"/>
      <c r="I35" s="555"/>
    </row>
    <row r="36" spans="2:9" ht="18" customHeight="1">
      <c r="B36" s="1507"/>
      <c r="C36" s="578" t="s">
        <v>2158</v>
      </c>
      <c r="D36" s="1512"/>
      <c r="E36" s="579" t="s">
        <v>1</v>
      </c>
      <c r="F36" s="573">
        <v>1</v>
      </c>
      <c r="G36" s="704"/>
      <c r="H36" s="554">
        <f>G36*F36</f>
        <v>0</v>
      </c>
      <c r="I36" s="566"/>
    </row>
    <row r="37" spans="2:9">
      <c r="B37" s="1506"/>
      <c r="C37" s="578" t="s">
        <v>2159</v>
      </c>
      <c r="D37" s="1511"/>
      <c r="E37" s="579" t="s">
        <v>1</v>
      </c>
      <c r="F37" s="573">
        <v>2</v>
      </c>
      <c r="G37" s="703"/>
      <c r="H37" s="554">
        <f>G37*F37</f>
        <v>0</v>
      </c>
      <c r="I37" s="566"/>
    </row>
    <row r="38" spans="2:9" ht="26.25">
      <c r="B38" s="1505" t="s">
        <v>320</v>
      </c>
      <c r="C38" s="580" t="s">
        <v>1597</v>
      </c>
      <c r="D38" s="1510"/>
      <c r="E38" s="577"/>
      <c r="F38" s="559"/>
      <c r="G38" s="560"/>
      <c r="H38" s="561"/>
      <c r="I38" s="575"/>
    </row>
    <row r="39" spans="2:9">
      <c r="B39" s="1507"/>
      <c r="C39" s="578" t="s">
        <v>2158</v>
      </c>
      <c r="D39" s="1512"/>
      <c r="E39" s="579" t="s">
        <v>1</v>
      </c>
      <c r="F39" s="573">
        <v>2</v>
      </c>
      <c r="G39" s="704"/>
      <c r="H39" s="554">
        <f>G39*F39</f>
        <v>0</v>
      </c>
      <c r="I39" s="566"/>
    </row>
    <row r="40" spans="2:9">
      <c r="B40" s="1507"/>
      <c r="C40" s="581" t="s">
        <v>2159</v>
      </c>
      <c r="D40" s="1512"/>
      <c r="E40" s="579" t="s">
        <v>1</v>
      </c>
      <c r="F40" s="573">
        <v>7</v>
      </c>
      <c r="G40" s="703"/>
      <c r="H40" s="554">
        <f>G40*F40</f>
        <v>0</v>
      </c>
      <c r="I40" s="566"/>
    </row>
    <row r="41" spans="2:9">
      <c r="B41" s="1506"/>
      <c r="C41" s="581" t="s">
        <v>2160</v>
      </c>
      <c r="D41" s="1511"/>
      <c r="E41" s="579" t="s">
        <v>1</v>
      </c>
      <c r="F41" s="573">
        <v>4</v>
      </c>
      <c r="G41" s="703"/>
      <c r="H41" s="554">
        <f>G41*F41</f>
        <v>0</v>
      </c>
      <c r="I41" s="566"/>
    </row>
    <row r="42" spans="2:9">
      <c r="B42" s="1505" t="s">
        <v>321</v>
      </c>
      <c r="C42" s="581" t="s">
        <v>1598</v>
      </c>
      <c r="D42" s="1517"/>
      <c r="E42" s="564"/>
      <c r="F42" s="567"/>
      <c r="G42" s="571"/>
      <c r="H42" s="561"/>
      <c r="I42" s="566"/>
    </row>
    <row r="43" spans="2:9">
      <c r="B43" s="1507"/>
      <c r="C43" s="582" t="s">
        <v>1599</v>
      </c>
      <c r="D43" s="1518"/>
      <c r="E43" s="579" t="s">
        <v>1</v>
      </c>
      <c r="F43" s="573">
        <v>1</v>
      </c>
      <c r="G43" s="703"/>
      <c r="H43" s="554">
        <f>G43*F43</f>
        <v>0</v>
      </c>
      <c r="I43" s="566"/>
    </row>
    <row r="44" spans="2:9">
      <c r="B44" s="1506"/>
      <c r="C44" s="582" t="s">
        <v>1600</v>
      </c>
      <c r="D44" s="1519"/>
      <c r="E44" s="579" t="s">
        <v>1</v>
      </c>
      <c r="F44" s="573">
        <v>1</v>
      </c>
      <c r="G44" s="703"/>
      <c r="H44" s="554">
        <f>G44*F44</f>
        <v>0</v>
      </c>
      <c r="I44" s="566"/>
    </row>
    <row r="45" spans="2:9">
      <c r="B45" s="550" t="s">
        <v>501</v>
      </c>
      <c r="C45" s="581" t="s">
        <v>1601</v>
      </c>
      <c r="D45" s="1119"/>
      <c r="E45" s="579" t="s">
        <v>1602</v>
      </c>
      <c r="F45" s="573">
        <v>1</v>
      </c>
      <c r="G45" s="703"/>
      <c r="H45" s="554">
        <f>G45*F45</f>
        <v>0</v>
      </c>
      <c r="I45" s="566"/>
    </row>
    <row r="46" spans="2:9" ht="51">
      <c r="B46" s="1505" t="s">
        <v>503</v>
      </c>
      <c r="C46" s="583" t="s">
        <v>1603</v>
      </c>
      <c r="D46" s="1510"/>
      <c r="E46" s="584"/>
      <c r="F46" s="559"/>
      <c r="G46" s="571"/>
      <c r="H46" s="561"/>
      <c r="I46" s="575"/>
    </row>
    <row r="47" spans="2:9">
      <c r="B47" s="1507"/>
      <c r="C47" s="578" t="s">
        <v>1593</v>
      </c>
      <c r="D47" s="1512"/>
      <c r="E47" s="579" t="s">
        <v>1</v>
      </c>
      <c r="F47" s="553">
        <v>11</v>
      </c>
      <c r="G47" s="703"/>
      <c r="H47" s="554">
        <f>G47*F47</f>
        <v>0</v>
      </c>
      <c r="I47" s="566"/>
    </row>
    <row r="48" spans="2:9">
      <c r="B48" s="1507"/>
      <c r="C48" s="569" t="s">
        <v>1594</v>
      </c>
      <c r="D48" s="1512"/>
      <c r="E48" s="579" t="s">
        <v>1</v>
      </c>
      <c r="F48" s="553">
        <v>56</v>
      </c>
      <c r="G48" s="703"/>
      <c r="H48" s="554">
        <f>G48*F48</f>
        <v>0</v>
      </c>
      <c r="I48" s="566"/>
    </row>
    <row r="49" spans="2:9">
      <c r="B49" s="1507"/>
      <c r="C49" s="569" t="s">
        <v>2621</v>
      </c>
      <c r="D49" s="1512"/>
      <c r="E49" s="579" t="s">
        <v>1</v>
      </c>
      <c r="F49" s="553">
        <v>15</v>
      </c>
      <c r="G49" s="703"/>
      <c r="H49" s="554">
        <f>G49*F49</f>
        <v>0</v>
      </c>
      <c r="I49" s="566"/>
    </row>
    <row r="50" spans="2:9">
      <c r="B50" s="1506"/>
      <c r="C50" s="569" t="s">
        <v>2622</v>
      </c>
      <c r="D50" s="1511"/>
      <c r="E50" s="579" t="s">
        <v>1</v>
      </c>
      <c r="F50" s="553">
        <v>21</v>
      </c>
      <c r="G50" s="703"/>
      <c r="H50" s="554">
        <f>G50*F50</f>
        <v>0</v>
      </c>
      <c r="I50" s="566"/>
    </row>
    <row r="51" spans="2:9" ht="38.25">
      <c r="B51" s="550" t="s">
        <v>505</v>
      </c>
      <c r="C51" s="585" t="s">
        <v>3833</v>
      </c>
      <c r="D51" s="1118"/>
      <c r="E51" s="579" t="s">
        <v>1</v>
      </c>
      <c r="F51" s="573">
        <v>24</v>
      </c>
      <c r="G51" s="703"/>
      <c r="H51" s="554">
        <f>G51*F51</f>
        <v>0</v>
      </c>
      <c r="I51" s="566"/>
    </row>
    <row r="52" spans="2:9" ht="89.25">
      <c r="B52" s="1505" t="s">
        <v>509</v>
      </c>
      <c r="C52" s="568" t="s">
        <v>4712</v>
      </c>
      <c r="D52" s="1510"/>
      <c r="E52" s="584"/>
      <c r="F52" s="567"/>
      <c r="G52" s="571"/>
      <c r="H52" s="586"/>
      <c r="I52" s="575"/>
    </row>
    <row r="53" spans="2:9">
      <c r="B53" s="1506"/>
      <c r="C53" s="574" t="s">
        <v>1604</v>
      </c>
      <c r="D53" s="1511"/>
      <c r="E53" s="579" t="s">
        <v>1</v>
      </c>
      <c r="F53" s="573">
        <v>1</v>
      </c>
      <c r="G53" s="703"/>
      <c r="H53" s="554">
        <f>G53*F53</f>
        <v>0</v>
      </c>
      <c r="I53" s="566"/>
    </row>
    <row r="54" spans="2:9" ht="39">
      <c r="B54" s="550" t="s">
        <v>512</v>
      </c>
      <c r="C54" s="574" t="s">
        <v>3834</v>
      </c>
      <c r="D54" s="1118"/>
      <c r="E54" s="579" t="s">
        <v>1</v>
      </c>
      <c r="F54" s="573">
        <v>1</v>
      </c>
      <c r="G54" s="703"/>
      <c r="H54" s="554">
        <f>G54*F54</f>
        <v>0</v>
      </c>
      <c r="I54" s="566"/>
    </row>
    <row r="55" spans="2:9" ht="26.25">
      <c r="B55" s="1505" t="s">
        <v>515</v>
      </c>
      <c r="C55" s="587" t="s">
        <v>1605</v>
      </c>
      <c r="D55" s="1510"/>
      <c r="E55" s="584"/>
      <c r="F55" s="567"/>
      <c r="G55" s="560"/>
      <c r="H55" s="561"/>
      <c r="I55" s="575"/>
    </row>
    <row r="56" spans="2:9">
      <c r="B56" s="1507"/>
      <c r="C56" s="569" t="s">
        <v>1593</v>
      </c>
      <c r="D56" s="1512"/>
      <c r="E56" s="326" t="s">
        <v>70</v>
      </c>
      <c r="F56" s="553">
        <v>20</v>
      </c>
      <c r="G56" s="704"/>
      <c r="H56" s="554">
        <f t="shared" ref="H56:H66" si="0">G56*F56</f>
        <v>0</v>
      </c>
      <c r="I56" s="566"/>
    </row>
    <row r="57" spans="2:9">
      <c r="B57" s="1507"/>
      <c r="C57" s="569" t="s">
        <v>1594</v>
      </c>
      <c r="D57" s="1512"/>
      <c r="E57" s="326" t="s">
        <v>70</v>
      </c>
      <c r="F57" s="553">
        <v>146</v>
      </c>
      <c r="G57" s="704"/>
      <c r="H57" s="554">
        <f t="shared" si="0"/>
        <v>0</v>
      </c>
      <c r="I57" s="566"/>
    </row>
    <row r="58" spans="2:9">
      <c r="B58" s="1507"/>
      <c r="C58" s="569" t="s">
        <v>2621</v>
      </c>
      <c r="D58" s="1512"/>
      <c r="E58" s="326" t="s">
        <v>70</v>
      </c>
      <c r="F58" s="553">
        <v>18</v>
      </c>
      <c r="G58" s="704"/>
      <c r="H58" s="554">
        <f t="shared" si="0"/>
        <v>0</v>
      </c>
      <c r="I58" s="566"/>
    </row>
    <row r="59" spans="2:9">
      <c r="B59" s="1507"/>
      <c r="C59" s="569" t="s">
        <v>2622</v>
      </c>
      <c r="D59" s="1512"/>
      <c r="E59" s="326" t="s">
        <v>70</v>
      </c>
      <c r="F59" s="553">
        <v>22</v>
      </c>
      <c r="G59" s="704"/>
      <c r="H59" s="554">
        <f t="shared" si="0"/>
        <v>0</v>
      </c>
      <c r="I59" s="566"/>
    </row>
    <row r="60" spans="2:9">
      <c r="B60" s="1506"/>
      <c r="C60" s="578" t="s">
        <v>2161</v>
      </c>
      <c r="D60" s="1511"/>
      <c r="E60" s="326" t="s">
        <v>70</v>
      </c>
      <c r="F60" s="553">
        <v>28</v>
      </c>
      <c r="G60" s="704"/>
      <c r="H60" s="554">
        <f t="shared" si="0"/>
        <v>0</v>
      </c>
      <c r="I60" s="566"/>
    </row>
    <row r="61" spans="2:9" ht="25.5">
      <c r="B61" s="550" t="s">
        <v>673</v>
      </c>
      <c r="C61" s="588" t="s">
        <v>1606</v>
      </c>
      <c r="D61" s="1118"/>
      <c r="E61" s="579" t="s">
        <v>18</v>
      </c>
      <c r="F61" s="553">
        <v>1</v>
      </c>
      <c r="G61" s="704"/>
      <c r="H61" s="554">
        <f t="shared" si="0"/>
        <v>0</v>
      </c>
      <c r="I61" s="566"/>
    </row>
    <row r="62" spans="2:9" ht="25.5">
      <c r="B62" s="550" t="s">
        <v>674</v>
      </c>
      <c r="C62" s="588" t="s">
        <v>1607</v>
      </c>
      <c r="D62" s="1118"/>
      <c r="E62" s="579" t="s">
        <v>18</v>
      </c>
      <c r="F62" s="553">
        <v>18</v>
      </c>
      <c r="G62" s="704"/>
      <c r="H62" s="554">
        <f t="shared" si="0"/>
        <v>0</v>
      </c>
      <c r="I62" s="566"/>
    </row>
    <row r="63" spans="2:9" ht="51">
      <c r="B63" s="550" t="s">
        <v>693</v>
      </c>
      <c r="C63" s="589" t="s">
        <v>4706</v>
      </c>
      <c r="D63" s="1118"/>
      <c r="E63" s="579" t="s">
        <v>18</v>
      </c>
      <c r="F63" s="553">
        <v>1</v>
      </c>
      <c r="G63" s="704"/>
      <c r="H63" s="554">
        <f t="shared" si="0"/>
        <v>0</v>
      </c>
      <c r="I63" s="566"/>
    </row>
    <row r="64" spans="2:9" ht="26.25">
      <c r="B64" s="550" t="s">
        <v>694</v>
      </c>
      <c r="C64" s="551" t="s">
        <v>1608</v>
      </c>
      <c r="D64" s="1118"/>
      <c r="E64" s="579" t="s">
        <v>18</v>
      </c>
      <c r="F64" s="573">
        <v>1</v>
      </c>
      <c r="G64" s="704"/>
      <c r="H64" s="554">
        <f t="shared" si="0"/>
        <v>0</v>
      </c>
      <c r="I64" s="566"/>
    </row>
    <row r="65" spans="2:9" ht="25.5">
      <c r="B65" s="550" t="s">
        <v>756</v>
      </c>
      <c r="C65" s="583" t="s">
        <v>1609</v>
      </c>
      <c r="D65" s="1118"/>
      <c r="E65" s="579" t="s">
        <v>18</v>
      </c>
      <c r="F65" s="573">
        <v>1</v>
      </c>
      <c r="G65" s="704"/>
      <c r="H65" s="554">
        <f t="shared" si="0"/>
        <v>0</v>
      </c>
      <c r="I65" s="566"/>
    </row>
    <row r="66" spans="2:9" ht="26.25">
      <c r="B66" s="550" t="s">
        <v>761</v>
      </c>
      <c r="C66" s="551" t="s">
        <v>1610</v>
      </c>
      <c r="D66" s="1118"/>
      <c r="E66" s="579" t="s">
        <v>18</v>
      </c>
      <c r="F66" s="573">
        <v>1</v>
      </c>
      <c r="G66" s="704"/>
      <c r="H66" s="554">
        <f t="shared" si="0"/>
        <v>0</v>
      </c>
      <c r="I66" s="566"/>
    </row>
    <row r="67" spans="2:9">
      <c r="B67" s="590"/>
      <c r="C67" s="591"/>
      <c r="D67" s="1079"/>
      <c r="E67" s="592"/>
      <c r="F67" s="567"/>
      <c r="G67" s="593"/>
      <c r="H67" s="594"/>
      <c r="I67" s="566"/>
    </row>
    <row r="68" spans="2:9">
      <c r="B68" s="595" t="s">
        <v>2601</v>
      </c>
      <c r="C68" s="1542" t="s">
        <v>2627</v>
      </c>
      <c r="D68" s="1543"/>
      <c r="E68" s="1543"/>
      <c r="F68" s="1543"/>
      <c r="G68" s="1544"/>
      <c r="H68" s="596">
        <f>SUM(H7:H67)</f>
        <v>0</v>
      </c>
      <c r="I68" s="566"/>
    </row>
    <row r="69" spans="2:9">
      <c r="B69" s="1526"/>
      <c r="C69" s="1527"/>
      <c r="D69" s="1527"/>
      <c r="E69" s="1527"/>
      <c r="F69" s="1527"/>
      <c r="G69" s="1527"/>
      <c r="H69" s="1528"/>
      <c r="I69" s="566"/>
    </row>
    <row r="70" spans="2:9">
      <c r="B70" s="549" t="s">
        <v>2602</v>
      </c>
      <c r="C70" s="1533" t="s">
        <v>2631</v>
      </c>
      <c r="D70" s="1534"/>
      <c r="E70" s="1534"/>
      <c r="F70" s="1534"/>
      <c r="G70" s="1534"/>
      <c r="H70" s="1535"/>
      <c r="I70" s="555"/>
    </row>
    <row r="71" spans="2:9" ht="26.25">
      <c r="B71" s="550" t="s">
        <v>176</v>
      </c>
      <c r="C71" s="551" t="s">
        <v>3835</v>
      </c>
      <c r="D71" s="1118"/>
      <c r="E71" s="579" t="s">
        <v>18</v>
      </c>
      <c r="F71" s="598">
        <v>1</v>
      </c>
      <c r="G71" s="704"/>
      <c r="H71" s="529">
        <f>G71*F71</f>
        <v>0</v>
      </c>
      <c r="I71" s="555"/>
    </row>
    <row r="72" spans="2:9" ht="25.5">
      <c r="B72" s="1505" t="s">
        <v>178</v>
      </c>
      <c r="C72" s="599" t="s">
        <v>2212</v>
      </c>
      <c r="D72" s="1510"/>
      <c r="E72" s="558"/>
      <c r="F72" s="559"/>
      <c r="G72" s="571"/>
      <c r="H72" s="561"/>
      <c r="I72" s="555"/>
    </row>
    <row r="73" spans="2:9">
      <c r="B73" s="1507"/>
      <c r="C73" s="578" t="s">
        <v>2162</v>
      </c>
      <c r="D73" s="1512"/>
      <c r="E73" s="326" t="s">
        <v>70</v>
      </c>
      <c r="F73" s="573">
        <v>107</v>
      </c>
      <c r="G73" s="703"/>
      <c r="H73" s="554">
        <f>G73*F73</f>
        <v>0</v>
      </c>
      <c r="I73" s="555"/>
    </row>
    <row r="74" spans="2:9">
      <c r="B74" s="1507"/>
      <c r="C74" s="578" t="s">
        <v>2163</v>
      </c>
      <c r="D74" s="1512"/>
      <c r="E74" s="326" t="s">
        <v>70</v>
      </c>
      <c r="F74" s="573">
        <v>202</v>
      </c>
      <c r="G74" s="703"/>
      <c r="H74" s="554">
        <f>G74*F74</f>
        <v>0</v>
      </c>
      <c r="I74" s="555"/>
    </row>
    <row r="75" spans="2:9">
      <c r="B75" s="1507"/>
      <c r="C75" s="578" t="s">
        <v>2164</v>
      </c>
      <c r="D75" s="1512"/>
      <c r="E75" s="326" t="s">
        <v>70</v>
      </c>
      <c r="F75" s="573">
        <v>5</v>
      </c>
      <c r="G75" s="703"/>
      <c r="H75" s="554">
        <f>G75*F75</f>
        <v>0</v>
      </c>
      <c r="I75" s="555"/>
    </row>
    <row r="76" spans="2:9">
      <c r="B76" s="1507"/>
      <c r="C76" s="578" t="s">
        <v>2165</v>
      </c>
      <c r="D76" s="1512"/>
      <c r="E76" s="326" t="s">
        <v>70</v>
      </c>
      <c r="F76" s="573">
        <v>140</v>
      </c>
      <c r="G76" s="703"/>
      <c r="H76" s="554">
        <f>G76*F76</f>
        <v>0</v>
      </c>
      <c r="I76" s="555"/>
    </row>
    <row r="77" spans="2:9">
      <c r="B77" s="1506"/>
      <c r="C77" s="578" t="s">
        <v>2166</v>
      </c>
      <c r="D77" s="1511"/>
      <c r="E77" s="326" t="s">
        <v>70</v>
      </c>
      <c r="F77" s="573">
        <v>48</v>
      </c>
      <c r="G77" s="703"/>
      <c r="H77" s="554">
        <f>G77*F77</f>
        <v>0</v>
      </c>
      <c r="I77" s="555"/>
    </row>
    <row r="78" spans="2:9">
      <c r="B78" s="1505" t="s">
        <v>188</v>
      </c>
      <c r="C78" s="599" t="s">
        <v>1611</v>
      </c>
      <c r="D78" s="1510"/>
      <c r="E78" s="600"/>
      <c r="F78" s="601"/>
      <c r="G78" s="602"/>
      <c r="H78" s="603"/>
      <c r="I78" s="555"/>
    </row>
    <row r="79" spans="2:9" ht="13.5" customHeight="1">
      <c r="B79" s="1507"/>
      <c r="C79" s="604" t="s">
        <v>1612</v>
      </c>
      <c r="D79" s="1512"/>
      <c r="E79" s="605"/>
      <c r="F79" s="606"/>
      <c r="G79" s="607"/>
      <c r="H79" s="608"/>
      <c r="I79" s="609"/>
    </row>
    <row r="80" spans="2:9">
      <c r="B80" s="1507"/>
      <c r="C80" s="578" t="s">
        <v>2167</v>
      </c>
      <c r="D80" s="1512"/>
      <c r="E80" s="579" t="s">
        <v>1</v>
      </c>
      <c r="F80" s="573">
        <v>3</v>
      </c>
      <c r="G80" s="704"/>
      <c r="H80" s="554">
        <f>G80*F80</f>
        <v>0</v>
      </c>
      <c r="I80" s="555"/>
    </row>
    <row r="81" spans="2:9">
      <c r="B81" s="1507"/>
      <c r="C81" s="578" t="s">
        <v>2168</v>
      </c>
      <c r="D81" s="1512"/>
      <c r="E81" s="579" t="s">
        <v>1</v>
      </c>
      <c r="F81" s="573">
        <v>3</v>
      </c>
      <c r="G81" s="704"/>
      <c r="H81" s="554">
        <f t="shared" ref="H81:H112" si="1">G81*F81</f>
        <v>0</v>
      </c>
      <c r="I81" s="555"/>
    </row>
    <row r="82" spans="2:9">
      <c r="B82" s="1507"/>
      <c r="C82" s="578" t="s">
        <v>2169</v>
      </c>
      <c r="D82" s="1512"/>
      <c r="E82" s="579" t="s">
        <v>1</v>
      </c>
      <c r="F82" s="573">
        <v>12</v>
      </c>
      <c r="G82" s="704"/>
      <c r="H82" s="554">
        <f t="shared" si="1"/>
        <v>0</v>
      </c>
      <c r="I82" s="555"/>
    </row>
    <row r="83" spans="2:9">
      <c r="B83" s="1507"/>
      <c r="C83" s="578" t="s">
        <v>2170</v>
      </c>
      <c r="D83" s="1512"/>
      <c r="E83" s="579" t="s">
        <v>1</v>
      </c>
      <c r="F83" s="573">
        <v>3</v>
      </c>
      <c r="G83" s="704"/>
      <c r="H83" s="554">
        <f t="shared" si="1"/>
        <v>0</v>
      </c>
      <c r="I83" s="555"/>
    </row>
    <row r="84" spans="2:9">
      <c r="B84" s="1507"/>
      <c r="C84" s="578" t="s">
        <v>2171</v>
      </c>
      <c r="D84" s="1512"/>
      <c r="E84" s="579" t="s">
        <v>1</v>
      </c>
      <c r="F84" s="573">
        <v>6</v>
      </c>
      <c r="G84" s="704"/>
      <c r="H84" s="554">
        <f t="shared" si="1"/>
        <v>0</v>
      </c>
      <c r="I84" s="555"/>
    </row>
    <row r="85" spans="2:9">
      <c r="B85" s="1507"/>
      <c r="C85" s="578" t="s">
        <v>2172</v>
      </c>
      <c r="D85" s="1512"/>
      <c r="E85" s="579" t="s">
        <v>1</v>
      </c>
      <c r="F85" s="573">
        <v>9</v>
      </c>
      <c r="G85" s="704"/>
      <c r="H85" s="554">
        <f t="shared" si="1"/>
        <v>0</v>
      </c>
      <c r="I85" s="555"/>
    </row>
    <row r="86" spans="2:9">
      <c r="B86" s="1507"/>
      <c r="C86" s="604" t="s">
        <v>1613</v>
      </c>
      <c r="D86" s="1512"/>
      <c r="E86" s="577"/>
      <c r="F86" s="567"/>
      <c r="G86" s="560"/>
      <c r="H86" s="561"/>
      <c r="I86" s="555"/>
    </row>
    <row r="87" spans="2:9">
      <c r="B87" s="1507"/>
      <c r="C87" s="578" t="s">
        <v>2173</v>
      </c>
      <c r="D87" s="1512"/>
      <c r="E87" s="579" t="s">
        <v>1</v>
      </c>
      <c r="F87" s="573">
        <v>1</v>
      </c>
      <c r="G87" s="704"/>
      <c r="H87" s="554">
        <f t="shared" si="1"/>
        <v>0</v>
      </c>
      <c r="I87" s="555"/>
    </row>
    <row r="88" spans="2:9">
      <c r="B88" s="1507"/>
      <c r="C88" s="578" t="s">
        <v>2174</v>
      </c>
      <c r="D88" s="1512"/>
      <c r="E88" s="579" t="s">
        <v>1</v>
      </c>
      <c r="F88" s="573">
        <v>1</v>
      </c>
      <c r="G88" s="704"/>
      <c r="H88" s="554">
        <f t="shared" si="1"/>
        <v>0</v>
      </c>
      <c r="I88" s="555"/>
    </row>
    <row r="89" spans="2:9">
      <c r="B89" s="1507"/>
      <c r="C89" s="604" t="s">
        <v>1614</v>
      </c>
      <c r="D89" s="1512"/>
      <c r="E89" s="577"/>
      <c r="F89" s="559"/>
      <c r="G89" s="571"/>
      <c r="H89" s="561"/>
      <c r="I89" s="555"/>
    </row>
    <row r="90" spans="2:9">
      <c r="B90" s="1507"/>
      <c r="C90" s="578" t="s">
        <v>2175</v>
      </c>
      <c r="D90" s="1512"/>
      <c r="E90" s="579" t="s">
        <v>1</v>
      </c>
      <c r="F90" s="573">
        <v>2</v>
      </c>
      <c r="G90" s="703"/>
      <c r="H90" s="554">
        <f t="shared" si="1"/>
        <v>0</v>
      </c>
      <c r="I90" s="555"/>
    </row>
    <row r="91" spans="2:9">
      <c r="B91" s="1507"/>
      <c r="C91" s="578" t="s">
        <v>2176</v>
      </c>
      <c r="D91" s="1512"/>
      <c r="E91" s="579" t="s">
        <v>1</v>
      </c>
      <c r="F91" s="573">
        <v>19</v>
      </c>
      <c r="G91" s="703"/>
      <c r="H91" s="554">
        <f t="shared" si="1"/>
        <v>0</v>
      </c>
      <c r="I91" s="555"/>
    </row>
    <row r="92" spans="2:9">
      <c r="B92" s="1507"/>
      <c r="C92" s="578" t="s">
        <v>2177</v>
      </c>
      <c r="D92" s="1512"/>
      <c r="E92" s="579" t="s">
        <v>1</v>
      </c>
      <c r="F92" s="573">
        <v>4</v>
      </c>
      <c r="G92" s="703"/>
      <c r="H92" s="554">
        <f t="shared" si="1"/>
        <v>0</v>
      </c>
      <c r="I92" s="555"/>
    </row>
    <row r="93" spans="2:9">
      <c r="B93" s="1507"/>
      <c r="C93" s="578" t="s">
        <v>2178</v>
      </c>
      <c r="D93" s="1512"/>
      <c r="E93" s="579" t="s">
        <v>1</v>
      </c>
      <c r="F93" s="573">
        <v>7</v>
      </c>
      <c r="G93" s="703"/>
      <c r="H93" s="554">
        <f t="shared" si="1"/>
        <v>0</v>
      </c>
      <c r="I93" s="555"/>
    </row>
    <row r="94" spans="2:9">
      <c r="B94" s="1507"/>
      <c r="C94" s="578" t="s">
        <v>2179</v>
      </c>
      <c r="D94" s="1512"/>
      <c r="E94" s="579" t="s">
        <v>1</v>
      </c>
      <c r="F94" s="573">
        <v>10</v>
      </c>
      <c r="G94" s="703"/>
      <c r="H94" s="554">
        <f t="shared" si="1"/>
        <v>0</v>
      </c>
      <c r="I94" s="555"/>
    </row>
    <row r="95" spans="2:9" ht="14.25" customHeight="1">
      <c r="B95" s="1507"/>
      <c r="C95" s="604" t="s">
        <v>1615</v>
      </c>
      <c r="D95" s="1512"/>
      <c r="E95" s="584"/>
      <c r="F95" s="567"/>
      <c r="G95" s="560"/>
      <c r="H95" s="561"/>
      <c r="I95" s="555"/>
    </row>
    <row r="96" spans="2:9" ht="15.75" customHeight="1">
      <c r="B96" s="1507"/>
      <c r="C96" s="578" t="s">
        <v>2180</v>
      </c>
      <c r="D96" s="1512"/>
      <c r="E96" s="579" t="s">
        <v>1</v>
      </c>
      <c r="F96" s="573">
        <v>8</v>
      </c>
      <c r="G96" s="704"/>
      <c r="H96" s="554">
        <f t="shared" si="1"/>
        <v>0</v>
      </c>
      <c r="I96" s="555"/>
    </row>
    <row r="97" spans="2:9" ht="15.75" customHeight="1">
      <c r="B97" s="1507"/>
      <c r="C97" s="578" t="s">
        <v>2181</v>
      </c>
      <c r="D97" s="1512"/>
      <c r="E97" s="579" t="s">
        <v>1</v>
      </c>
      <c r="F97" s="573">
        <v>6</v>
      </c>
      <c r="G97" s="704"/>
      <c r="H97" s="554">
        <f t="shared" si="1"/>
        <v>0</v>
      </c>
      <c r="I97" s="555"/>
    </row>
    <row r="98" spans="2:9" ht="15.75" customHeight="1">
      <c r="B98" s="1507"/>
      <c r="C98" s="578" t="s">
        <v>2182</v>
      </c>
      <c r="D98" s="1512"/>
      <c r="E98" s="579" t="s">
        <v>1</v>
      </c>
      <c r="F98" s="573">
        <v>13</v>
      </c>
      <c r="G98" s="704"/>
      <c r="H98" s="554">
        <f t="shared" si="1"/>
        <v>0</v>
      </c>
      <c r="I98" s="555"/>
    </row>
    <row r="99" spans="2:9" ht="15.75" customHeight="1">
      <c r="B99" s="1507"/>
      <c r="C99" s="578" t="s">
        <v>2183</v>
      </c>
      <c r="D99" s="1512"/>
      <c r="E99" s="579" t="s">
        <v>1</v>
      </c>
      <c r="F99" s="573">
        <v>21</v>
      </c>
      <c r="G99" s="704"/>
      <c r="H99" s="554">
        <f t="shared" si="1"/>
        <v>0</v>
      </c>
      <c r="I99" s="555"/>
    </row>
    <row r="100" spans="2:9" ht="15.75" customHeight="1">
      <c r="B100" s="1507"/>
      <c r="C100" s="604" t="s">
        <v>1616</v>
      </c>
      <c r="D100" s="1512"/>
      <c r="E100" s="577"/>
      <c r="F100" s="559"/>
      <c r="G100" s="560"/>
      <c r="H100" s="561"/>
      <c r="I100" s="555"/>
    </row>
    <row r="101" spans="2:9" ht="15.75" customHeight="1">
      <c r="B101" s="1507"/>
      <c r="C101" s="578" t="s">
        <v>2184</v>
      </c>
      <c r="D101" s="1512"/>
      <c r="E101" s="579" t="s">
        <v>1</v>
      </c>
      <c r="F101" s="553">
        <v>2</v>
      </c>
      <c r="G101" s="704"/>
      <c r="H101" s="554">
        <f t="shared" si="1"/>
        <v>0</v>
      </c>
      <c r="I101" s="555"/>
    </row>
    <row r="102" spans="2:9" ht="15.75" customHeight="1">
      <c r="B102" s="1507"/>
      <c r="C102" s="578" t="s">
        <v>2185</v>
      </c>
      <c r="D102" s="1512"/>
      <c r="E102" s="579" t="s">
        <v>1</v>
      </c>
      <c r="F102" s="573">
        <v>3</v>
      </c>
      <c r="G102" s="703"/>
      <c r="H102" s="554">
        <f t="shared" si="1"/>
        <v>0</v>
      </c>
      <c r="I102" s="555"/>
    </row>
    <row r="103" spans="2:9" ht="15.75" customHeight="1">
      <c r="B103" s="1507"/>
      <c r="C103" s="578" t="s">
        <v>2186</v>
      </c>
      <c r="D103" s="1512"/>
      <c r="E103" s="579" t="s">
        <v>1</v>
      </c>
      <c r="F103" s="573">
        <v>6</v>
      </c>
      <c r="G103" s="703"/>
      <c r="H103" s="554">
        <f t="shared" si="1"/>
        <v>0</v>
      </c>
      <c r="I103" s="555"/>
    </row>
    <row r="104" spans="2:9">
      <c r="B104" s="1507"/>
      <c r="C104" s="604" t="s">
        <v>1617</v>
      </c>
      <c r="D104" s="1512"/>
      <c r="E104" s="577"/>
      <c r="F104" s="559"/>
      <c r="G104" s="571"/>
      <c r="H104" s="561"/>
      <c r="I104" s="555"/>
    </row>
    <row r="105" spans="2:9">
      <c r="B105" s="1507"/>
      <c r="C105" s="578" t="s">
        <v>2187</v>
      </c>
      <c r="D105" s="1512"/>
      <c r="E105" s="579" t="s">
        <v>1</v>
      </c>
      <c r="F105" s="573">
        <v>2</v>
      </c>
      <c r="G105" s="703"/>
      <c r="H105" s="554">
        <f t="shared" si="1"/>
        <v>0</v>
      </c>
      <c r="I105" s="555"/>
    </row>
    <row r="106" spans="2:9" ht="15.75" customHeight="1">
      <c r="B106" s="1507"/>
      <c r="C106" s="604" t="s">
        <v>1618</v>
      </c>
      <c r="D106" s="1512"/>
      <c r="E106" s="577"/>
      <c r="F106" s="559"/>
      <c r="G106" s="571"/>
      <c r="H106" s="561"/>
      <c r="I106" s="555"/>
    </row>
    <row r="107" spans="2:9">
      <c r="B107" s="1507"/>
      <c r="C107" s="578" t="s">
        <v>2188</v>
      </c>
      <c r="D107" s="1512"/>
      <c r="E107" s="579" t="s">
        <v>1</v>
      </c>
      <c r="F107" s="573">
        <v>12</v>
      </c>
      <c r="G107" s="703"/>
      <c r="H107" s="554">
        <f t="shared" si="1"/>
        <v>0</v>
      </c>
      <c r="I107" s="555"/>
    </row>
    <row r="108" spans="2:9">
      <c r="B108" s="1507"/>
      <c r="C108" s="604" t="s">
        <v>1619</v>
      </c>
      <c r="D108" s="1512"/>
      <c r="E108" s="577"/>
      <c r="F108" s="567"/>
      <c r="G108" s="571"/>
      <c r="H108" s="561"/>
      <c r="I108" s="555"/>
    </row>
    <row r="109" spans="2:9">
      <c r="B109" s="1506"/>
      <c r="C109" s="578" t="s">
        <v>2189</v>
      </c>
      <c r="D109" s="1511"/>
      <c r="E109" s="579" t="s">
        <v>1</v>
      </c>
      <c r="F109" s="573">
        <v>2</v>
      </c>
      <c r="G109" s="703"/>
      <c r="H109" s="554">
        <f t="shared" si="1"/>
        <v>0</v>
      </c>
      <c r="I109" s="555"/>
    </row>
    <row r="110" spans="2:9" ht="63.75">
      <c r="B110" s="1505" t="s">
        <v>190</v>
      </c>
      <c r="C110" s="563" t="s">
        <v>4458</v>
      </c>
      <c r="D110" s="1510"/>
      <c r="E110" s="577"/>
      <c r="F110" s="559"/>
      <c r="G110" s="571"/>
      <c r="H110" s="561"/>
      <c r="I110" s="575"/>
    </row>
    <row r="111" spans="2:9" ht="15" customHeight="1">
      <c r="B111" s="1507"/>
      <c r="C111" s="578" t="s">
        <v>2165</v>
      </c>
      <c r="D111" s="1512"/>
      <c r="E111" s="326" t="s">
        <v>70</v>
      </c>
      <c r="F111" s="573">
        <v>18</v>
      </c>
      <c r="G111" s="703"/>
      <c r="H111" s="554">
        <f t="shared" si="1"/>
        <v>0</v>
      </c>
      <c r="I111" s="555"/>
    </row>
    <row r="112" spans="2:9" ht="15" customHeight="1">
      <c r="B112" s="1506"/>
      <c r="C112" s="578" t="s">
        <v>2166</v>
      </c>
      <c r="D112" s="1511"/>
      <c r="E112" s="326" t="s">
        <v>70</v>
      </c>
      <c r="F112" s="573">
        <v>40</v>
      </c>
      <c r="G112" s="703"/>
      <c r="H112" s="554">
        <f t="shared" si="1"/>
        <v>0</v>
      </c>
      <c r="I112" s="555"/>
    </row>
    <row r="113" spans="2:9" ht="25.5">
      <c r="B113" s="1505" t="s">
        <v>191</v>
      </c>
      <c r="C113" s="599" t="s">
        <v>1620</v>
      </c>
      <c r="D113" s="1510"/>
      <c r="E113" s="600"/>
      <c r="F113" s="601"/>
      <c r="G113" s="602"/>
      <c r="H113" s="603"/>
      <c r="I113" s="575"/>
    </row>
    <row r="114" spans="2:9" ht="15" customHeight="1">
      <c r="B114" s="1507"/>
      <c r="C114" s="604" t="s">
        <v>1612</v>
      </c>
      <c r="D114" s="1512"/>
      <c r="E114" s="605"/>
      <c r="F114" s="606"/>
      <c r="G114" s="610"/>
      <c r="H114" s="608"/>
      <c r="I114" s="575"/>
    </row>
    <row r="115" spans="2:9" ht="15" customHeight="1">
      <c r="B115" s="1507"/>
      <c r="C115" s="578" t="s">
        <v>2170</v>
      </c>
      <c r="D115" s="1512"/>
      <c r="E115" s="579" t="s">
        <v>1</v>
      </c>
      <c r="F115" s="573">
        <v>4</v>
      </c>
      <c r="G115" s="703"/>
      <c r="H115" s="554">
        <f t="shared" ref="H115:H117" si="2">G115*F115</f>
        <v>0</v>
      </c>
      <c r="I115" s="555"/>
    </row>
    <row r="116" spans="2:9" ht="15" customHeight="1">
      <c r="B116" s="1507"/>
      <c r="C116" s="578" t="s">
        <v>2171</v>
      </c>
      <c r="D116" s="1512"/>
      <c r="E116" s="579" t="s">
        <v>1</v>
      </c>
      <c r="F116" s="573">
        <v>2</v>
      </c>
      <c r="G116" s="703"/>
      <c r="H116" s="554">
        <f t="shared" si="2"/>
        <v>0</v>
      </c>
      <c r="I116" s="555"/>
    </row>
    <row r="117" spans="2:9" ht="15" customHeight="1">
      <c r="B117" s="1507"/>
      <c r="C117" s="578" t="s">
        <v>2172</v>
      </c>
      <c r="D117" s="1512"/>
      <c r="E117" s="579" t="s">
        <v>1</v>
      </c>
      <c r="F117" s="573">
        <v>4</v>
      </c>
      <c r="G117" s="703"/>
      <c r="H117" s="554">
        <f t="shared" si="2"/>
        <v>0</v>
      </c>
      <c r="I117" s="555"/>
    </row>
    <row r="118" spans="2:9" ht="15" customHeight="1">
      <c r="B118" s="1507"/>
      <c r="C118" s="604" t="s">
        <v>1621</v>
      </c>
      <c r="D118" s="1512"/>
      <c r="E118" s="577"/>
      <c r="F118" s="559"/>
      <c r="G118" s="571"/>
      <c r="H118" s="561"/>
      <c r="I118" s="555"/>
    </row>
    <row r="119" spans="2:9" ht="15" customHeight="1">
      <c r="B119" s="1507"/>
      <c r="C119" s="578" t="s">
        <v>2190</v>
      </c>
      <c r="D119" s="1512"/>
      <c r="E119" s="579" t="s">
        <v>1</v>
      </c>
      <c r="F119" s="573">
        <v>2</v>
      </c>
      <c r="G119" s="703"/>
      <c r="H119" s="554">
        <f t="shared" ref="H119" si="3">G119*F119</f>
        <v>0</v>
      </c>
      <c r="I119" s="555"/>
    </row>
    <row r="120" spans="2:9" ht="15" customHeight="1">
      <c r="B120" s="1507"/>
      <c r="C120" s="604" t="s">
        <v>1613</v>
      </c>
      <c r="D120" s="1512"/>
      <c r="E120" s="577"/>
      <c r="F120" s="559"/>
      <c r="G120" s="571"/>
      <c r="H120" s="561"/>
      <c r="I120" s="575"/>
    </row>
    <row r="121" spans="2:9" ht="15" customHeight="1">
      <c r="B121" s="1507"/>
      <c r="C121" s="578" t="s">
        <v>2191</v>
      </c>
      <c r="D121" s="1512"/>
      <c r="E121" s="579" t="s">
        <v>1</v>
      </c>
      <c r="F121" s="573">
        <v>3</v>
      </c>
      <c r="G121" s="703"/>
      <c r="H121" s="554">
        <f t="shared" ref="H121:H122" si="4">G121*F121</f>
        <v>0</v>
      </c>
      <c r="I121" s="555"/>
    </row>
    <row r="122" spans="2:9" ht="15" customHeight="1">
      <c r="B122" s="1507"/>
      <c r="C122" s="578" t="s">
        <v>2192</v>
      </c>
      <c r="D122" s="1512"/>
      <c r="E122" s="579" t="s">
        <v>1</v>
      </c>
      <c r="F122" s="573">
        <v>2</v>
      </c>
      <c r="G122" s="703"/>
      <c r="H122" s="554">
        <f t="shared" si="4"/>
        <v>0</v>
      </c>
      <c r="I122" s="555"/>
    </row>
    <row r="123" spans="2:9" ht="15" customHeight="1">
      <c r="B123" s="1507"/>
      <c r="C123" s="604" t="s">
        <v>1615</v>
      </c>
      <c r="D123" s="1512"/>
      <c r="E123" s="564"/>
      <c r="F123" s="567"/>
      <c r="G123" s="571"/>
      <c r="H123" s="561"/>
      <c r="I123" s="575"/>
    </row>
    <row r="124" spans="2:9" ht="15" customHeight="1">
      <c r="B124" s="1507"/>
      <c r="C124" s="578" t="s">
        <v>2182</v>
      </c>
      <c r="D124" s="1512"/>
      <c r="E124" s="579" t="s">
        <v>1</v>
      </c>
      <c r="F124" s="573">
        <v>7</v>
      </c>
      <c r="G124" s="703"/>
      <c r="H124" s="554">
        <f t="shared" ref="H124:H125" si="5">G124*F124</f>
        <v>0</v>
      </c>
      <c r="I124" s="555"/>
    </row>
    <row r="125" spans="2:9" ht="15" customHeight="1">
      <c r="B125" s="1507"/>
      <c r="C125" s="578" t="s">
        <v>2183</v>
      </c>
      <c r="D125" s="1512"/>
      <c r="E125" s="579" t="s">
        <v>1</v>
      </c>
      <c r="F125" s="573">
        <v>9</v>
      </c>
      <c r="G125" s="703"/>
      <c r="H125" s="554">
        <f t="shared" si="5"/>
        <v>0</v>
      </c>
      <c r="I125" s="555"/>
    </row>
    <row r="126" spans="2:9" ht="15" customHeight="1">
      <c r="B126" s="1507"/>
      <c r="C126" s="604" t="s">
        <v>1614</v>
      </c>
      <c r="D126" s="1512"/>
      <c r="E126" s="577"/>
      <c r="F126" s="559"/>
      <c r="G126" s="571"/>
      <c r="H126" s="561"/>
      <c r="I126" s="575"/>
    </row>
    <row r="127" spans="2:9" ht="15" customHeight="1">
      <c r="B127" s="1507"/>
      <c r="C127" s="578" t="s">
        <v>2178</v>
      </c>
      <c r="D127" s="1512"/>
      <c r="E127" s="579" t="s">
        <v>1</v>
      </c>
      <c r="F127" s="573">
        <v>6</v>
      </c>
      <c r="G127" s="703"/>
      <c r="H127" s="554">
        <f t="shared" ref="H127:H128" si="6">G127*F127</f>
        <v>0</v>
      </c>
      <c r="I127" s="555"/>
    </row>
    <row r="128" spans="2:9" ht="15" customHeight="1">
      <c r="B128" s="1507"/>
      <c r="C128" s="578" t="s">
        <v>2179</v>
      </c>
      <c r="D128" s="1512"/>
      <c r="E128" s="579" t="s">
        <v>1</v>
      </c>
      <c r="F128" s="573">
        <v>23</v>
      </c>
      <c r="G128" s="703"/>
      <c r="H128" s="554">
        <f t="shared" si="6"/>
        <v>0</v>
      </c>
      <c r="I128" s="555"/>
    </row>
    <row r="129" spans="2:9">
      <c r="B129" s="1507"/>
      <c r="C129" s="604" t="s">
        <v>1622</v>
      </c>
      <c r="D129" s="1512"/>
      <c r="E129" s="577"/>
      <c r="F129" s="567"/>
      <c r="G129" s="571"/>
      <c r="H129" s="561"/>
      <c r="I129" s="555"/>
    </row>
    <row r="130" spans="2:9" ht="15" customHeight="1">
      <c r="B130" s="1507"/>
      <c r="C130" s="578" t="s">
        <v>2193</v>
      </c>
      <c r="D130" s="1512"/>
      <c r="E130" s="579" t="s">
        <v>1</v>
      </c>
      <c r="F130" s="573">
        <v>5</v>
      </c>
      <c r="G130" s="703"/>
      <c r="H130" s="554">
        <f t="shared" ref="H130" si="7">G130*F130</f>
        <v>0</v>
      </c>
      <c r="I130" s="555"/>
    </row>
    <row r="131" spans="2:9" ht="15" customHeight="1">
      <c r="B131" s="1507"/>
      <c r="C131" s="604" t="s">
        <v>1616</v>
      </c>
      <c r="D131" s="1512"/>
      <c r="E131" s="577"/>
      <c r="F131" s="567"/>
      <c r="G131" s="571"/>
      <c r="H131" s="561"/>
      <c r="I131" s="555"/>
    </row>
    <row r="132" spans="2:9" ht="15" customHeight="1">
      <c r="B132" s="1506"/>
      <c r="C132" s="578" t="s">
        <v>2186</v>
      </c>
      <c r="D132" s="1511"/>
      <c r="E132" s="579" t="s">
        <v>1</v>
      </c>
      <c r="F132" s="573">
        <v>4</v>
      </c>
      <c r="G132" s="703"/>
      <c r="H132" s="554">
        <f t="shared" ref="H132" si="8">G132*F132</f>
        <v>0</v>
      </c>
      <c r="I132" s="555"/>
    </row>
    <row r="133" spans="2:9" ht="51">
      <c r="B133" s="1505" t="s">
        <v>192</v>
      </c>
      <c r="C133" s="563" t="s">
        <v>4459</v>
      </c>
      <c r="D133" s="1510"/>
      <c r="E133" s="564"/>
      <c r="F133" s="567"/>
      <c r="G133" s="560"/>
      <c r="H133" s="561"/>
      <c r="I133" s="555"/>
    </row>
    <row r="134" spans="2:9" ht="15" customHeight="1">
      <c r="B134" s="1507"/>
      <c r="C134" s="578" t="s">
        <v>2163</v>
      </c>
      <c r="D134" s="1512"/>
      <c r="E134" s="326" t="s">
        <v>70</v>
      </c>
      <c r="F134" s="553">
        <v>26</v>
      </c>
      <c r="G134" s="704"/>
      <c r="H134" s="554">
        <f t="shared" ref="H134:H137" si="9">G134*F134</f>
        <v>0</v>
      </c>
      <c r="I134" s="566"/>
    </row>
    <row r="135" spans="2:9" ht="15" customHeight="1">
      <c r="B135" s="1507"/>
      <c r="C135" s="578" t="s">
        <v>2164</v>
      </c>
      <c r="D135" s="1512"/>
      <c r="E135" s="326" t="s">
        <v>70</v>
      </c>
      <c r="F135" s="553">
        <v>22</v>
      </c>
      <c r="G135" s="704"/>
      <c r="H135" s="554">
        <f t="shared" si="9"/>
        <v>0</v>
      </c>
      <c r="I135" s="566"/>
    </row>
    <row r="136" spans="2:9" ht="15" customHeight="1">
      <c r="B136" s="1507"/>
      <c r="C136" s="578" t="s">
        <v>2165</v>
      </c>
      <c r="D136" s="1512"/>
      <c r="E136" s="326" t="s">
        <v>70</v>
      </c>
      <c r="F136" s="553">
        <v>49</v>
      </c>
      <c r="G136" s="704"/>
      <c r="H136" s="554">
        <f t="shared" si="9"/>
        <v>0</v>
      </c>
      <c r="I136" s="566"/>
    </row>
    <row r="137" spans="2:9" ht="15" customHeight="1">
      <c r="B137" s="1506"/>
      <c r="C137" s="578" t="s">
        <v>2194</v>
      </c>
      <c r="D137" s="1511"/>
      <c r="E137" s="326" t="s">
        <v>70</v>
      </c>
      <c r="F137" s="553">
        <v>30</v>
      </c>
      <c r="G137" s="704"/>
      <c r="H137" s="554">
        <f t="shared" si="9"/>
        <v>0</v>
      </c>
      <c r="I137" s="566"/>
    </row>
    <row r="138" spans="2:9" ht="25.5">
      <c r="B138" s="1505" t="s">
        <v>195</v>
      </c>
      <c r="C138" s="599" t="s">
        <v>2213</v>
      </c>
      <c r="D138" s="1510"/>
      <c r="E138" s="558"/>
      <c r="F138" s="559"/>
      <c r="G138" s="571"/>
      <c r="H138" s="561"/>
      <c r="I138" s="575"/>
    </row>
    <row r="139" spans="2:9" ht="15" customHeight="1">
      <c r="B139" s="1507"/>
      <c r="C139" s="578" t="s">
        <v>2195</v>
      </c>
      <c r="D139" s="1512"/>
      <c r="E139" s="326" t="s">
        <v>70</v>
      </c>
      <c r="F139" s="573">
        <v>33</v>
      </c>
      <c r="G139" s="703"/>
      <c r="H139" s="554">
        <f t="shared" ref="H139:H141" si="10">G139*F139</f>
        <v>0</v>
      </c>
      <c r="I139" s="555"/>
    </row>
    <row r="140" spans="2:9" ht="15" customHeight="1">
      <c r="B140" s="1507"/>
      <c r="C140" s="578" t="s">
        <v>2196</v>
      </c>
      <c r="D140" s="1512"/>
      <c r="E140" s="326" t="s">
        <v>70</v>
      </c>
      <c r="F140" s="573">
        <v>90</v>
      </c>
      <c r="G140" s="703"/>
      <c r="H140" s="554">
        <f t="shared" si="10"/>
        <v>0</v>
      </c>
      <c r="I140" s="555"/>
    </row>
    <row r="141" spans="2:9" ht="15" customHeight="1">
      <c r="B141" s="1506"/>
      <c r="C141" s="578" t="s">
        <v>2197</v>
      </c>
      <c r="D141" s="1511"/>
      <c r="E141" s="326" t="s">
        <v>70</v>
      </c>
      <c r="F141" s="573">
        <v>76</v>
      </c>
      <c r="G141" s="703"/>
      <c r="H141" s="554">
        <f t="shared" si="10"/>
        <v>0</v>
      </c>
      <c r="I141" s="555"/>
    </row>
    <row r="142" spans="2:9">
      <c r="B142" s="1505" t="s">
        <v>197</v>
      </c>
      <c r="C142" s="599" t="s">
        <v>1623</v>
      </c>
      <c r="D142" s="1510"/>
      <c r="E142" s="600"/>
      <c r="F142" s="601"/>
      <c r="G142" s="602"/>
      <c r="H142" s="603"/>
      <c r="I142" s="575"/>
    </row>
    <row r="143" spans="2:9" ht="15" customHeight="1">
      <c r="B143" s="1507"/>
      <c r="C143" s="604" t="s">
        <v>1615</v>
      </c>
      <c r="D143" s="1512"/>
      <c r="E143" s="611"/>
      <c r="F143" s="612"/>
      <c r="G143" s="610"/>
      <c r="H143" s="608"/>
      <c r="I143" s="575"/>
    </row>
    <row r="144" spans="2:9" ht="15" customHeight="1">
      <c r="B144" s="1507"/>
      <c r="C144" s="578" t="s">
        <v>2181</v>
      </c>
      <c r="D144" s="1512"/>
      <c r="E144" s="579" t="s">
        <v>1</v>
      </c>
      <c r="F144" s="573">
        <v>1</v>
      </c>
      <c r="G144" s="703"/>
      <c r="H144" s="554">
        <f t="shared" ref="H144:H145" si="11">G144*F144</f>
        <v>0</v>
      </c>
      <c r="I144" s="555"/>
    </row>
    <row r="145" spans="2:9" ht="15" customHeight="1">
      <c r="B145" s="1507"/>
      <c r="C145" s="578" t="s">
        <v>2182</v>
      </c>
      <c r="D145" s="1512"/>
      <c r="E145" s="579" t="s">
        <v>1</v>
      </c>
      <c r="F145" s="573">
        <v>2</v>
      </c>
      <c r="G145" s="703"/>
      <c r="H145" s="554">
        <f t="shared" si="11"/>
        <v>0</v>
      </c>
      <c r="I145" s="555"/>
    </row>
    <row r="146" spans="2:9" ht="15" customHeight="1">
      <c r="B146" s="1507"/>
      <c r="C146" s="604" t="s">
        <v>1614</v>
      </c>
      <c r="D146" s="1512"/>
      <c r="E146" s="584"/>
      <c r="F146" s="567"/>
      <c r="G146" s="571"/>
      <c r="H146" s="561"/>
      <c r="I146" s="575"/>
    </row>
    <row r="147" spans="2:9" ht="15" customHeight="1">
      <c r="B147" s="1507"/>
      <c r="C147" s="578" t="s">
        <v>2177</v>
      </c>
      <c r="D147" s="1512"/>
      <c r="E147" s="579" t="s">
        <v>1</v>
      </c>
      <c r="F147" s="573">
        <v>1</v>
      </c>
      <c r="G147" s="703"/>
      <c r="H147" s="554">
        <f t="shared" ref="H147" si="12">G147*F147</f>
        <v>0</v>
      </c>
      <c r="I147" s="555"/>
    </row>
    <row r="148" spans="2:9" ht="15" customHeight="1">
      <c r="B148" s="1507"/>
      <c r="C148" s="604" t="s">
        <v>1612</v>
      </c>
      <c r="D148" s="1512"/>
      <c r="E148" s="558"/>
      <c r="F148" s="559"/>
      <c r="G148" s="571"/>
      <c r="H148" s="561"/>
      <c r="I148" s="575"/>
    </row>
    <row r="149" spans="2:9" ht="15" customHeight="1">
      <c r="B149" s="1507"/>
      <c r="C149" s="578" t="s">
        <v>2198</v>
      </c>
      <c r="D149" s="1512"/>
      <c r="E149" s="579" t="s">
        <v>1</v>
      </c>
      <c r="F149" s="573">
        <v>1</v>
      </c>
      <c r="G149" s="703"/>
      <c r="H149" s="554">
        <f t="shared" ref="H149" si="13">G149*F149</f>
        <v>0</v>
      </c>
      <c r="I149" s="555"/>
    </row>
    <row r="150" spans="2:9" ht="15" customHeight="1">
      <c r="B150" s="1507"/>
      <c r="C150" s="604" t="s">
        <v>1616</v>
      </c>
      <c r="D150" s="1512"/>
      <c r="E150" s="558"/>
      <c r="F150" s="567"/>
      <c r="G150" s="571"/>
      <c r="H150" s="561"/>
      <c r="I150" s="555"/>
    </row>
    <row r="151" spans="2:9" ht="15" customHeight="1">
      <c r="B151" s="1506"/>
      <c r="C151" s="578" t="s">
        <v>2199</v>
      </c>
      <c r="D151" s="1511"/>
      <c r="E151" s="579" t="s">
        <v>1</v>
      </c>
      <c r="F151" s="573">
        <v>1</v>
      </c>
      <c r="G151" s="703"/>
      <c r="H151" s="554">
        <f t="shared" ref="H151" si="14">G151*F151</f>
        <v>0</v>
      </c>
      <c r="I151" s="555"/>
    </row>
    <row r="152" spans="2:9">
      <c r="B152" s="1505" t="s">
        <v>198</v>
      </c>
      <c r="C152" s="599" t="s">
        <v>1624</v>
      </c>
      <c r="D152" s="1510"/>
      <c r="E152" s="577"/>
      <c r="F152" s="559"/>
      <c r="G152" s="571"/>
      <c r="H152" s="561"/>
      <c r="I152" s="575"/>
    </row>
    <row r="153" spans="2:9" ht="15" customHeight="1">
      <c r="B153" s="1507"/>
      <c r="C153" s="578" t="s">
        <v>2195</v>
      </c>
      <c r="D153" s="1512"/>
      <c r="E153" s="579" t="s">
        <v>70</v>
      </c>
      <c r="F153" s="573">
        <f>F139</f>
        <v>33</v>
      </c>
      <c r="G153" s="703"/>
      <c r="H153" s="554">
        <f t="shared" ref="H153:H156" si="15">G153*F153</f>
        <v>0</v>
      </c>
      <c r="I153" s="555"/>
    </row>
    <row r="154" spans="2:9" ht="15" customHeight="1">
      <c r="B154" s="1507"/>
      <c r="C154" s="578" t="s">
        <v>2196</v>
      </c>
      <c r="D154" s="1512"/>
      <c r="E154" s="579" t="s">
        <v>70</v>
      </c>
      <c r="F154" s="573">
        <f>F140</f>
        <v>90</v>
      </c>
      <c r="G154" s="703"/>
      <c r="H154" s="554">
        <f t="shared" si="15"/>
        <v>0</v>
      </c>
      <c r="I154" s="555"/>
    </row>
    <row r="155" spans="2:9" ht="15" customHeight="1">
      <c r="B155" s="1506"/>
      <c r="C155" s="578" t="s">
        <v>2197</v>
      </c>
      <c r="D155" s="1511"/>
      <c r="E155" s="579" t="s">
        <v>70</v>
      </c>
      <c r="F155" s="573">
        <f>F141</f>
        <v>76</v>
      </c>
      <c r="G155" s="703"/>
      <c r="H155" s="554">
        <f t="shared" si="15"/>
        <v>0</v>
      </c>
      <c r="I155" s="555"/>
    </row>
    <row r="156" spans="2:9" ht="76.5">
      <c r="B156" s="550" t="s">
        <v>200</v>
      </c>
      <c r="C156" s="589" t="s">
        <v>4460</v>
      </c>
      <c r="D156" s="1118"/>
      <c r="E156" s="579" t="s">
        <v>1</v>
      </c>
      <c r="F156" s="573">
        <v>11</v>
      </c>
      <c r="G156" s="704"/>
      <c r="H156" s="554">
        <f t="shared" si="15"/>
        <v>0</v>
      </c>
      <c r="I156" s="555"/>
    </row>
    <row r="157" spans="2:9">
      <c r="B157" s="1505" t="s">
        <v>201</v>
      </c>
      <c r="C157" s="1515" t="s">
        <v>4461</v>
      </c>
      <c r="D157" s="1510"/>
      <c r="E157" s="577"/>
      <c r="F157" s="567"/>
      <c r="G157" s="560"/>
      <c r="H157" s="561"/>
      <c r="I157" s="555"/>
    </row>
    <row r="158" spans="2:9" ht="15" customHeight="1">
      <c r="B158" s="1506"/>
      <c r="C158" s="1516"/>
      <c r="D158" s="1511"/>
      <c r="E158" s="579" t="s">
        <v>1</v>
      </c>
      <c r="F158" s="573">
        <v>1</v>
      </c>
      <c r="G158" s="704"/>
      <c r="H158" s="554">
        <f t="shared" ref="H158" si="16">G158*F158</f>
        <v>0</v>
      </c>
      <c r="I158" s="555"/>
    </row>
    <row r="159" spans="2:9" ht="94.5" customHeight="1">
      <c r="B159" s="1505" t="s">
        <v>202</v>
      </c>
      <c r="C159" s="1515" t="s">
        <v>4462</v>
      </c>
      <c r="D159" s="1510"/>
      <c r="E159" s="577"/>
      <c r="F159" s="559"/>
      <c r="G159" s="571"/>
      <c r="H159" s="572"/>
      <c r="I159" s="613"/>
    </row>
    <row r="160" spans="2:9">
      <c r="B160" s="1506"/>
      <c r="C160" s="1516"/>
      <c r="D160" s="1511"/>
      <c r="E160" s="579" t="s">
        <v>1</v>
      </c>
      <c r="F160" s="573">
        <v>1</v>
      </c>
      <c r="G160" s="703"/>
      <c r="H160" s="554">
        <f t="shared" ref="H160" si="17">G160*F160</f>
        <v>0</v>
      </c>
      <c r="I160" s="555"/>
    </row>
    <row r="161" spans="2:9" ht="53.25" customHeight="1">
      <c r="B161" s="1505" t="s">
        <v>203</v>
      </c>
      <c r="C161" s="1515" t="s">
        <v>4463</v>
      </c>
      <c r="D161" s="1510"/>
      <c r="E161" s="564"/>
      <c r="F161" s="567"/>
      <c r="G161" s="571"/>
      <c r="H161" s="572"/>
      <c r="I161" s="613"/>
    </row>
    <row r="162" spans="2:9" ht="15" customHeight="1">
      <c r="B162" s="1506"/>
      <c r="C162" s="1516"/>
      <c r="D162" s="1511"/>
      <c r="E162" s="579" t="s">
        <v>1</v>
      </c>
      <c r="F162" s="573">
        <v>2</v>
      </c>
      <c r="G162" s="703"/>
      <c r="H162" s="554">
        <f t="shared" ref="H162" si="18">G162*F162</f>
        <v>0</v>
      </c>
      <c r="I162" s="555"/>
    </row>
    <row r="163" spans="2:9">
      <c r="B163" s="1505" t="s">
        <v>204</v>
      </c>
      <c r="C163" s="563" t="s">
        <v>1625</v>
      </c>
      <c r="D163" s="1510"/>
      <c r="E163" s="564"/>
      <c r="F163" s="567"/>
      <c r="G163" s="571"/>
      <c r="H163" s="561"/>
      <c r="I163" s="555"/>
    </row>
    <row r="164" spans="2:9" ht="15.75" customHeight="1">
      <c r="B164" s="1506"/>
      <c r="C164" s="574" t="s">
        <v>2629</v>
      </c>
      <c r="D164" s="1511"/>
      <c r="E164" s="579" t="s">
        <v>1</v>
      </c>
      <c r="F164" s="573">
        <v>2</v>
      </c>
      <c r="G164" s="704"/>
      <c r="H164" s="554">
        <f t="shared" ref="H164" si="19">G164*F164</f>
        <v>0</v>
      </c>
      <c r="I164" s="555"/>
    </row>
    <row r="165" spans="2:9">
      <c r="B165" s="1505" t="s">
        <v>206</v>
      </c>
      <c r="C165" s="614" t="s">
        <v>1626</v>
      </c>
      <c r="D165" s="1510"/>
      <c r="E165" s="564"/>
      <c r="F165" s="567"/>
      <c r="G165" s="560"/>
      <c r="H165" s="561"/>
      <c r="I165" s="555"/>
    </row>
    <row r="166" spans="2:9" ht="15.75" customHeight="1">
      <c r="B166" s="1506"/>
      <c r="C166" s="569" t="s">
        <v>1627</v>
      </c>
      <c r="D166" s="1511"/>
      <c r="E166" s="579" t="s">
        <v>1</v>
      </c>
      <c r="F166" s="573">
        <v>2</v>
      </c>
      <c r="G166" s="704"/>
      <c r="H166" s="554">
        <f t="shared" ref="H166" si="20">G166*F166</f>
        <v>0</v>
      </c>
      <c r="I166" s="555"/>
    </row>
    <row r="167" spans="2:9" ht="51">
      <c r="B167" s="1505" t="s">
        <v>211</v>
      </c>
      <c r="C167" s="615" t="s">
        <v>1628</v>
      </c>
      <c r="D167" s="1510"/>
      <c r="E167" s="616"/>
      <c r="F167" s="617"/>
      <c r="G167" s="618"/>
      <c r="H167" s="603"/>
      <c r="I167" s="575"/>
    </row>
    <row r="168" spans="2:9" ht="15.75" customHeight="1">
      <c r="B168" s="1507"/>
      <c r="C168" s="619" t="s">
        <v>2630</v>
      </c>
      <c r="D168" s="1512"/>
      <c r="E168" s="620"/>
      <c r="F168" s="621"/>
      <c r="G168" s="622"/>
      <c r="H168" s="622"/>
      <c r="I168" s="575"/>
    </row>
    <row r="169" spans="2:9" ht="15.75" customHeight="1">
      <c r="B169" s="1506"/>
      <c r="C169" s="623" t="s">
        <v>1629</v>
      </c>
      <c r="D169" s="1511"/>
      <c r="E169" s="624" t="s">
        <v>18</v>
      </c>
      <c r="F169" s="553">
        <v>2</v>
      </c>
      <c r="G169" s="704"/>
      <c r="H169" s="554">
        <f t="shared" ref="H169:H183" si="21">G169*F169</f>
        <v>0</v>
      </c>
      <c r="I169" s="555"/>
    </row>
    <row r="170" spans="2:9" ht="76.5">
      <c r="B170" s="1505" t="s">
        <v>212</v>
      </c>
      <c r="C170" s="568" t="s">
        <v>4469</v>
      </c>
      <c r="D170" s="1510"/>
      <c r="E170" s="584"/>
      <c r="F170" s="567"/>
      <c r="G170" s="560"/>
      <c r="H170" s="561"/>
      <c r="I170" s="575"/>
    </row>
    <row r="171" spans="2:9" ht="13.5" customHeight="1">
      <c r="B171" s="1507"/>
      <c r="C171" s="574" t="s">
        <v>1630</v>
      </c>
      <c r="D171" s="1512"/>
      <c r="E171" s="579" t="s">
        <v>1</v>
      </c>
      <c r="F171" s="573">
        <v>5</v>
      </c>
      <c r="G171" s="704"/>
      <c r="H171" s="554">
        <f t="shared" si="21"/>
        <v>0</v>
      </c>
      <c r="I171" s="555"/>
    </row>
    <row r="172" spans="2:9" ht="13.5" customHeight="1">
      <c r="B172" s="1506"/>
      <c r="C172" s="574" t="s">
        <v>1631</v>
      </c>
      <c r="D172" s="1511"/>
      <c r="E172" s="579" t="s">
        <v>1</v>
      </c>
      <c r="F172" s="573">
        <v>2</v>
      </c>
      <c r="G172" s="704"/>
      <c r="H172" s="554">
        <f t="shared" si="21"/>
        <v>0</v>
      </c>
      <c r="I172" s="555"/>
    </row>
    <row r="173" spans="2:9" ht="38.25">
      <c r="B173" s="550" t="s">
        <v>213</v>
      </c>
      <c r="C173" s="563" t="s">
        <v>4464</v>
      </c>
      <c r="D173" s="1118"/>
      <c r="E173" s="434" t="s">
        <v>70</v>
      </c>
      <c r="F173" s="573">
        <v>8.5</v>
      </c>
      <c r="G173" s="704"/>
      <c r="H173" s="554">
        <f t="shared" si="21"/>
        <v>0</v>
      </c>
      <c r="I173" s="555"/>
    </row>
    <row r="174" spans="2:9" ht="51">
      <c r="B174" s="550" t="s">
        <v>215</v>
      </c>
      <c r="C174" s="563" t="s">
        <v>4465</v>
      </c>
      <c r="D174" s="1118"/>
      <c r="E174" s="434" t="s">
        <v>70</v>
      </c>
      <c r="F174" s="573">
        <v>9</v>
      </c>
      <c r="G174" s="704"/>
      <c r="H174" s="554">
        <f t="shared" si="21"/>
        <v>0</v>
      </c>
      <c r="I174" s="555"/>
    </row>
    <row r="175" spans="2:9" ht="26.25">
      <c r="B175" s="1505" t="s">
        <v>221</v>
      </c>
      <c r="C175" s="574" t="s">
        <v>1632</v>
      </c>
      <c r="D175" s="1510"/>
      <c r="E175" s="625"/>
      <c r="F175" s="626"/>
      <c r="G175" s="560"/>
      <c r="H175" s="561"/>
      <c r="I175" s="575"/>
    </row>
    <row r="176" spans="2:9">
      <c r="B176" s="1507"/>
      <c r="C176" s="578" t="s">
        <v>2200</v>
      </c>
      <c r="D176" s="1512"/>
      <c r="E176" s="579" t="s">
        <v>1</v>
      </c>
      <c r="F176" s="573">
        <v>3</v>
      </c>
      <c r="G176" s="704"/>
      <c r="H176" s="554">
        <f t="shared" si="21"/>
        <v>0</v>
      </c>
      <c r="I176" s="555"/>
    </row>
    <row r="177" spans="2:9">
      <c r="B177" s="1506"/>
      <c r="C177" s="578" t="s">
        <v>2201</v>
      </c>
      <c r="D177" s="1511"/>
      <c r="E177" s="579" t="s">
        <v>1</v>
      </c>
      <c r="F177" s="573">
        <v>3</v>
      </c>
      <c r="G177" s="704"/>
      <c r="H177" s="554">
        <f t="shared" si="21"/>
        <v>0</v>
      </c>
      <c r="I177" s="555"/>
    </row>
    <row r="178" spans="2:9" ht="25.5">
      <c r="B178" s="1505" t="s">
        <v>222</v>
      </c>
      <c r="C178" s="627" t="s">
        <v>2214</v>
      </c>
      <c r="D178" s="1510"/>
      <c r="E178" s="584"/>
      <c r="F178" s="567"/>
      <c r="G178" s="571"/>
      <c r="H178" s="561"/>
      <c r="I178" s="575"/>
    </row>
    <row r="179" spans="2:9">
      <c r="B179" s="1507"/>
      <c r="C179" s="551" t="s">
        <v>2202</v>
      </c>
      <c r="D179" s="1512"/>
      <c r="E179" s="326" t="s">
        <v>70</v>
      </c>
      <c r="F179" s="573">
        <v>24</v>
      </c>
      <c r="G179" s="703"/>
      <c r="H179" s="554">
        <f t="shared" si="21"/>
        <v>0</v>
      </c>
      <c r="I179" s="555"/>
    </row>
    <row r="180" spans="2:9">
      <c r="B180" s="1507"/>
      <c r="C180" s="551" t="s">
        <v>2203</v>
      </c>
      <c r="D180" s="1512"/>
      <c r="E180" s="326" t="s">
        <v>70</v>
      </c>
      <c r="F180" s="573">
        <v>20</v>
      </c>
      <c r="G180" s="704"/>
      <c r="H180" s="554">
        <f t="shared" si="21"/>
        <v>0</v>
      </c>
      <c r="I180" s="555"/>
    </row>
    <row r="181" spans="2:9">
      <c r="B181" s="1507"/>
      <c r="C181" s="551" t="s">
        <v>2204</v>
      </c>
      <c r="D181" s="1512"/>
      <c r="E181" s="326" t="s">
        <v>70</v>
      </c>
      <c r="F181" s="573">
        <v>36</v>
      </c>
      <c r="G181" s="704"/>
      <c r="H181" s="554">
        <f t="shared" si="21"/>
        <v>0</v>
      </c>
      <c r="I181" s="555"/>
    </row>
    <row r="182" spans="2:9" s="628" customFormat="1">
      <c r="B182" s="1506"/>
      <c r="C182" s="551" t="s">
        <v>2205</v>
      </c>
      <c r="D182" s="1511"/>
      <c r="E182" s="326" t="s">
        <v>70</v>
      </c>
      <c r="F182" s="573">
        <v>14</v>
      </c>
      <c r="G182" s="704"/>
      <c r="H182" s="554">
        <f t="shared" si="21"/>
        <v>0</v>
      </c>
      <c r="I182" s="629"/>
    </row>
    <row r="183" spans="2:9" ht="25.5">
      <c r="B183" s="550" t="s">
        <v>228</v>
      </c>
      <c r="C183" s="599" t="s">
        <v>1633</v>
      </c>
      <c r="D183" s="1118"/>
      <c r="E183" s="579" t="s">
        <v>18</v>
      </c>
      <c r="F183" s="573">
        <v>1</v>
      </c>
      <c r="G183" s="703"/>
      <c r="H183" s="554">
        <f t="shared" si="21"/>
        <v>0</v>
      </c>
      <c r="I183" s="555"/>
    </row>
    <row r="184" spans="2:9">
      <c r="B184" s="590"/>
      <c r="C184" s="591"/>
      <c r="D184" s="1079"/>
      <c r="E184" s="592"/>
      <c r="F184" s="567"/>
      <c r="G184" s="593"/>
      <c r="H184" s="594"/>
      <c r="I184" s="555"/>
    </row>
    <row r="185" spans="2:9">
      <c r="B185" s="595" t="s">
        <v>2602</v>
      </c>
      <c r="C185" s="1542" t="s">
        <v>2632</v>
      </c>
      <c r="D185" s="1543"/>
      <c r="E185" s="1543"/>
      <c r="F185" s="1543"/>
      <c r="G185" s="1544"/>
      <c r="H185" s="596">
        <f>SUM(H71:H184)</f>
        <v>0</v>
      </c>
      <c r="I185" s="555"/>
    </row>
    <row r="186" spans="2:9">
      <c r="B186" s="1526"/>
      <c r="C186" s="1527"/>
      <c r="D186" s="1527"/>
      <c r="E186" s="1527"/>
      <c r="F186" s="1527"/>
      <c r="G186" s="1527"/>
      <c r="H186" s="1528"/>
      <c r="I186" s="555"/>
    </row>
    <row r="187" spans="2:9">
      <c r="B187" s="549" t="s">
        <v>2603</v>
      </c>
      <c r="C187" s="1533" t="s">
        <v>2633</v>
      </c>
      <c r="D187" s="1534"/>
      <c r="E187" s="1534"/>
      <c r="F187" s="1534"/>
      <c r="G187" s="1534"/>
      <c r="H187" s="1535"/>
      <c r="I187" s="555"/>
    </row>
    <row r="188" spans="2:9">
      <c r="B188" s="1505" t="s">
        <v>235</v>
      </c>
      <c r="C188" s="630" t="s">
        <v>2206</v>
      </c>
      <c r="D188" s="1545"/>
      <c r="E188" s="631"/>
      <c r="F188" s="632"/>
      <c r="G188" s="633"/>
      <c r="H188" s="634"/>
      <c r="I188" s="555"/>
    </row>
    <row r="189" spans="2:9">
      <c r="B189" s="1507"/>
      <c r="C189" s="635" t="s">
        <v>3836</v>
      </c>
      <c r="D189" s="1546"/>
      <c r="E189" s="636"/>
      <c r="F189" s="621"/>
      <c r="G189" s="637"/>
      <c r="H189" s="638"/>
      <c r="I189" s="555"/>
    </row>
    <row r="190" spans="2:9" ht="23.25" customHeight="1">
      <c r="B190" s="1507"/>
      <c r="C190" s="639" t="s">
        <v>1634</v>
      </c>
      <c r="D190" s="1546"/>
      <c r="E190" s="636"/>
      <c r="F190" s="621"/>
      <c r="G190" s="637"/>
      <c r="H190" s="638"/>
      <c r="I190" s="555"/>
    </row>
    <row r="191" spans="2:9" ht="127.5">
      <c r="B191" s="1507"/>
      <c r="C191" s="640" t="s">
        <v>3837</v>
      </c>
      <c r="D191" s="1546"/>
      <c r="E191" s="636"/>
      <c r="F191" s="621"/>
      <c r="G191" s="637"/>
      <c r="H191" s="638"/>
      <c r="I191" s="555"/>
    </row>
    <row r="192" spans="2:9" ht="15.75" customHeight="1">
      <c r="B192" s="1507"/>
      <c r="C192" s="641" t="s">
        <v>1635</v>
      </c>
      <c r="D192" s="1546"/>
      <c r="E192" s="636"/>
      <c r="F192" s="621"/>
      <c r="G192" s="637"/>
      <c r="H192" s="638"/>
      <c r="I192" s="555"/>
    </row>
    <row r="193" spans="2:9" ht="15.75" customHeight="1">
      <c r="B193" s="1507"/>
      <c r="C193" s="642" t="s">
        <v>1636</v>
      </c>
      <c r="D193" s="1546"/>
      <c r="E193" s="643"/>
      <c r="F193" s="612"/>
      <c r="G193" s="644"/>
      <c r="H193" s="645"/>
      <c r="I193" s="555"/>
    </row>
    <row r="194" spans="2:9" ht="15.75" customHeight="1">
      <c r="B194" s="1506"/>
      <c r="C194" s="646" t="s">
        <v>1637</v>
      </c>
      <c r="D194" s="1547"/>
      <c r="E194" s="647" t="s">
        <v>18</v>
      </c>
      <c r="F194" s="648">
        <v>16</v>
      </c>
      <c r="G194" s="703"/>
      <c r="H194" s="554">
        <f t="shared" ref="H194" si="22">G194*F194</f>
        <v>0</v>
      </c>
      <c r="I194" s="555"/>
    </row>
    <row r="195" spans="2:9" ht="25.5">
      <c r="B195" s="1505" t="s">
        <v>236</v>
      </c>
      <c r="C195" s="649" t="s">
        <v>2207</v>
      </c>
      <c r="D195" s="1539"/>
      <c r="E195" s="650"/>
      <c r="F195" s="617"/>
      <c r="G195" s="651"/>
      <c r="H195" s="603"/>
      <c r="I195" s="555"/>
    </row>
    <row r="196" spans="2:9">
      <c r="B196" s="1507"/>
      <c r="C196" s="652" t="s">
        <v>4473</v>
      </c>
      <c r="D196" s="1540"/>
      <c r="E196" s="653"/>
      <c r="F196" s="621"/>
      <c r="G196" s="654"/>
      <c r="H196" s="655"/>
      <c r="I196" s="555"/>
    </row>
    <row r="197" spans="2:9">
      <c r="B197" s="1507"/>
      <c r="C197" s="641" t="s">
        <v>1638</v>
      </c>
      <c r="D197" s="1540"/>
      <c r="E197" s="653"/>
      <c r="F197" s="621"/>
      <c r="G197" s="654"/>
      <c r="H197" s="655"/>
      <c r="I197" s="555"/>
    </row>
    <row r="198" spans="2:9" ht="140.25">
      <c r="B198" s="1507"/>
      <c r="C198" s="656" t="s">
        <v>3838</v>
      </c>
      <c r="D198" s="1540"/>
      <c r="E198" s="653"/>
      <c r="F198" s="621"/>
      <c r="G198" s="654"/>
      <c r="H198" s="655"/>
      <c r="I198" s="555"/>
    </row>
    <row r="199" spans="2:9">
      <c r="B199" s="1507"/>
      <c r="C199" s="635" t="s">
        <v>1639</v>
      </c>
      <c r="D199" s="1540"/>
      <c r="E199" s="653"/>
      <c r="F199" s="621"/>
      <c r="G199" s="654"/>
      <c r="H199" s="655"/>
      <c r="I199" s="555"/>
    </row>
    <row r="200" spans="2:9">
      <c r="B200" s="1507"/>
      <c r="C200" s="635" t="s">
        <v>1635</v>
      </c>
      <c r="D200" s="1540"/>
      <c r="E200" s="653"/>
      <c r="F200" s="621"/>
      <c r="G200" s="637"/>
      <c r="H200" s="638"/>
      <c r="I200" s="555"/>
    </row>
    <row r="201" spans="2:9" ht="15.75" customHeight="1">
      <c r="B201" s="1507"/>
      <c r="C201" s="657" t="s">
        <v>1636</v>
      </c>
      <c r="D201" s="1540"/>
      <c r="E201" s="605"/>
      <c r="F201" s="612"/>
      <c r="G201" s="644"/>
      <c r="H201" s="645"/>
      <c r="I201" s="555"/>
    </row>
    <row r="202" spans="2:9" ht="15.75" customHeight="1">
      <c r="B202" s="1506"/>
      <c r="C202" s="658" t="s">
        <v>1637</v>
      </c>
      <c r="D202" s="1541"/>
      <c r="E202" s="647" t="s">
        <v>18</v>
      </c>
      <c r="F202" s="648">
        <v>1</v>
      </c>
      <c r="G202" s="703"/>
      <c r="H202" s="554">
        <f t="shared" ref="H202" si="23">G202*F202</f>
        <v>0</v>
      </c>
      <c r="I202" s="555"/>
    </row>
    <row r="203" spans="2:9" ht="37.5" customHeight="1">
      <c r="B203" s="1505" t="s">
        <v>237</v>
      </c>
      <c r="C203" s="1508" t="s">
        <v>4449</v>
      </c>
      <c r="D203" s="1536"/>
      <c r="E203" s="577"/>
      <c r="F203" s="559"/>
      <c r="G203" s="659"/>
      <c r="H203" s="561"/>
      <c r="I203" s="555"/>
    </row>
    <row r="204" spans="2:9">
      <c r="B204" s="1506"/>
      <c r="C204" s="1509"/>
      <c r="D204" s="1537"/>
      <c r="E204" s="647" t="s">
        <v>18</v>
      </c>
      <c r="F204" s="648">
        <v>1</v>
      </c>
      <c r="G204" s="703"/>
      <c r="H204" s="554">
        <f t="shared" ref="H204" si="24">G204*F204</f>
        <v>0</v>
      </c>
      <c r="I204" s="555"/>
    </row>
    <row r="205" spans="2:9" ht="25.5" customHeight="1">
      <c r="B205" s="1505" t="s">
        <v>238</v>
      </c>
      <c r="C205" s="1513" t="s">
        <v>4453</v>
      </c>
      <c r="D205" s="1538"/>
      <c r="E205" s="558"/>
      <c r="F205" s="559"/>
      <c r="G205" s="659"/>
      <c r="H205" s="561"/>
      <c r="I205" s="555"/>
    </row>
    <row r="206" spans="2:9" ht="15.75" customHeight="1">
      <c r="B206" s="1506"/>
      <c r="C206" s="1514"/>
      <c r="D206" s="1511"/>
      <c r="E206" s="660" t="s">
        <v>18</v>
      </c>
      <c r="F206" s="661">
        <v>15</v>
      </c>
      <c r="G206" s="703"/>
      <c r="H206" s="554">
        <f t="shared" ref="H206:H210" si="25">G206*F206</f>
        <v>0</v>
      </c>
      <c r="I206" s="555"/>
    </row>
    <row r="207" spans="2:9" ht="60" customHeight="1">
      <c r="B207" s="550" t="s">
        <v>239</v>
      </c>
      <c r="C207" s="662" t="s">
        <v>4450</v>
      </c>
      <c r="D207" s="1120"/>
      <c r="E207" s="597" t="s">
        <v>18</v>
      </c>
      <c r="F207" s="663">
        <v>10</v>
      </c>
      <c r="G207" s="703"/>
      <c r="H207" s="554">
        <f t="shared" si="25"/>
        <v>0</v>
      </c>
      <c r="I207" s="555"/>
    </row>
    <row r="208" spans="2:9" ht="38.25">
      <c r="B208" s="550" t="s">
        <v>246</v>
      </c>
      <c r="C208" s="662" t="s">
        <v>3839</v>
      </c>
      <c r="D208" s="1120"/>
      <c r="E208" s="597" t="s">
        <v>18</v>
      </c>
      <c r="F208" s="663">
        <v>5</v>
      </c>
      <c r="G208" s="703"/>
      <c r="H208" s="554">
        <f t="shared" si="25"/>
        <v>0</v>
      </c>
      <c r="I208" s="555"/>
    </row>
    <row r="209" spans="2:9" ht="102">
      <c r="B209" s="550" t="s">
        <v>247</v>
      </c>
      <c r="C209" s="664" t="s">
        <v>4451</v>
      </c>
      <c r="D209" s="1123"/>
      <c r="E209" s="597" t="s">
        <v>18</v>
      </c>
      <c r="F209" s="663">
        <v>4</v>
      </c>
      <c r="G209" s="703"/>
      <c r="H209" s="554">
        <f t="shared" si="25"/>
        <v>0</v>
      </c>
      <c r="I209" s="555"/>
    </row>
    <row r="210" spans="2:9" ht="141.6" customHeight="1">
      <c r="B210" s="550" t="s">
        <v>248</v>
      </c>
      <c r="C210" s="664" t="s">
        <v>4452</v>
      </c>
      <c r="D210" s="1123"/>
      <c r="E210" s="665" t="s">
        <v>18</v>
      </c>
      <c r="F210" s="666">
        <v>2</v>
      </c>
      <c r="G210" s="703"/>
      <c r="H210" s="554">
        <f t="shared" si="25"/>
        <v>0</v>
      </c>
      <c r="I210" s="555"/>
    </row>
    <row r="211" spans="2:9">
      <c r="B211" s="1505" t="s">
        <v>249</v>
      </c>
      <c r="C211" s="649" t="s">
        <v>3840</v>
      </c>
      <c r="D211" s="1539"/>
      <c r="E211" s="667"/>
      <c r="F211" s="617"/>
      <c r="G211" s="633"/>
      <c r="H211" s="634"/>
      <c r="I211" s="555"/>
    </row>
    <row r="212" spans="2:9">
      <c r="B212" s="1507"/>
      <c r="C212" s="641" t="s">
        <v>3841</v>
      </c>
      <c r="D212" s="1540"/>
      <c r="E212" s="605"/>
      <c r="F212" s="612"/>
      <c r="G212" s="644"/>
      <c r="H212" s="645"/>
      <c r="I212" s="555"/>
    </row>
    <row r="213" spans="2:9" ht="49.35" customHeight="1">
      <c r="B213" s="1506"/>
      <c r="C213" s="642" t="s">
        <v>1640</v>
      </c>
      <c r="D213" s="1541"/>
      <c r="E213" s="647" t="s">
        <v>1</v>
      </c>
      <c r="F213" s="648">
        <v>4</v>
      </c>
      <c r="G213" s="703"/>
      <c r="H213" s="554">
        <f t="shared" ref="H213" si="26">G213*F213</f>
        <v>0</v>
      </c>
      <c r="I213" s="555"/>
    </row>
    <row r="214" spans="2:9">
      <c r="B214" s="1505" t="s">
        <v>250</v>
      </c>
      <c r="C214" s="668" t="s">
        <v>1641</v>
      </c>
      <c r="D214" s="1529"/>
      <c r="E214" s="577"/>
      <c r="F214" s="559"/>
      <c r="G214" s="659"/>
      <c r="H214" s="561"/>
      <c r="I214" s="555"/>
    </row>
    <row r="215" spans="2:9">
      <c r="B215" s="1506"/>
      <c r="C215" s="669" t="s">
        <v>1642</v>
      </c>
      <c r="D215" s="1522"/>
      <c r="E215" s="660" t="s">
        <v>18</v>
      </c>
      <c r="F215" s="670">
        <v>1</v>
      </c>
      <c r="G215" s="703"/>
      <c r="H215" s="554">
        <f t="shared" ref="H215:H219" si="27">G215*F215</f>
        <v>0</v>
      </c>
      <c r="I215" s="555"/>
    </row>
    <row r="216" spans="2:9">
      <c r="B216" s="550" t="s">
        <v>251</v>
      </c>
      <c r="C216" s="671" t="s">
        <v>3842</v>
      </c>
      <c r="D216" s="1120"/>
      <c r="E216" s="597" t="s">
        <v>18</v>
      </c>
      <c r="F216" s="598">
        <v>1</v>
      </c>
      <c r="G216" s="703"/>
      <c r="H216" s="554">
        <f t="shared" si="27"/>
        <v>0</v>
      </c>
      <c r="I216" s="555"/>
    </row>
    <row r="217" spans="2:9" ht="25.5">
      <c r="B217" s="550" t="s">
        <v>252</v>
      </c>
      <c r="C217" s="671" t="s">
        <v>2215</v>
      </c>
      <c r="D217" s="1120"/>
      <c r="E217" s="597" t="s">
        <v>18</v>
      </c>
      <c r="F217" s="598">
        <v>1</v>
      </c>
      <c r="G217" s="703"/>
      <c r="H217" s="554">
        <f t="shared" si="27"/>
        <v>0</v>
      </c>
      <c r="I217" s="555"/>
    </row>
    <row r="218" spans="2:9" ht="25.5">
      <c r="B218" s="550" t="s">
        <v>253</v>
      </c>
      <c r="C218" s="671" t="s">
        <v>1643</v>
      </c>
      <c r="D218" s="1120"/>
      <c r="E218" s="597" t="s">
        <v>18</v>
      </c>
      <c r="F218" s="598">
        <v>1</v>
      </c>
      <c r="G218" s="703"/>
      <c r="H218" s="554">
        <f t="shared" si="27"/>
        <v>0</v>
      </c>
      <c r="I218" s="555"/>
    </row>
    <row r="219" spans="2:9" ht="25.5">
      <c r="B219" s="550" t="s">
        <v>254</v>
      </c>
      <c r="C219" s="671" t="s">
        <v>1644</v>
      </c>
      <c r="D219" s="1120"/>
      <c r="E219" s="665" t="s">
        <v>18</v>
      </c>
      <c r="F219" s="672">
        <v>3</v>
      </c>
      <c r="G219" s="703"/>
      <c r="H219" s="554">
        <f t="shared" si="27"/>
        <v>0</v>
      </c>
      <c r="I219" s="555"/>
    </row>
    <row r="220" spans="2:9">
      <c r="B220" s="1505" t="s">
        <v>255</v>
      </c>
      <c r="C220" s="668" t="s">
        <v>1645</v>
      </c>
      <c r="D220" s="1529"/>
      <c r="E220" s="577"/>
      <c r="F220" s="559"/>
      <c r="G220" s="673"/>
      <c r="H220" s="561"/>
      <c r="I220" s="555"/>
    </row>
    <row r="221" spans="2:9">
      <c r="B221" s="1506"/>
      <c r="C221" s="669" t="s">
        <v>1646</v>
      </c>
      <c r="D221" s="1522"/>
      <c r="E221" s="647" t="s">
        <v>18</v>
      </c>
      <c r="F221" s="648">
        <v>15</v>
      </c>
      <c r="G221" s="703"/>
      <c r="H221" s="554">
        <f t="shared" ref="H221" si="28">G221*F221</f>
        <v>0</v>
      </c>
      <c r="I221" s="555"/>
    </row>
    <row r="222" spans="2:9">
      <c r="B222" s="1505" t="s">
        <v>256</v>
      </c>
      <c r="C222" s="671" t="s">
        <v>3843</v>
      </c>
      <c r="D222" s="1529"/>
      <c r="E222" s="558"/>
      <c r="F222" s="559"/>
      <c r="G222" s="674"/>
      <c r="H222" s="561"/>
      <c r="I222" s="575"/>
    </row>
    <row r="223" spans="2:9">
      <c r="B223" s="1507"/>
      <c r="C223" s="669" t="s">
        <v>1647</v>
      </c>
      <c r="D223" s="1521"/>
      <c r="E223" s="660" t="s">
        <v>1</v>
      </c>
      <c r="F223" s="670">
        <v>15</v>
      </c>
      <c r="G223" s="703"/>
      <c r="H223" s="554">
        <f t="shared" ref="H223:H226" si="29">G223*F223</f>
        <v>0</v>
      </c>
      <c r="I223" s="555"/>
    </row>
    <row r="224" spans="2:9">
      <c r="B224" s="1507"/>
      <c r="C224" s="669" t="s">
        <v>1648</v>
      </c>
      <c r="D224" s="1521"/>
      <c r="E224" s="597" t="s">
        <v>1</v>
      </c>
      <c r="F224" s="598">
        <v>12</v>
      </c>
      <c r="G224" s="703"/>
      <c r="H224" s="554">
        <f t="shared" si="29"/>
        <v>0</v>
      </c>
      <c r="I224" s="555"/>
    </row>
    <row r="225" spans="2:9" s="675" customFormat="1">
      <c r="B225" s="1506"/>
      <c r="C225" s="669" t="s">
        <v>1649</v>
      </c>
      <c r="D225" s="1522"/>
      <c r="E225" s="597" t="s">
        <v>1</v>
      </c>
      <c r="F225" s="598">
        <v>1</v>
      </c>
      <c r="G225" s="703"/>
      <c r="H225" s="554">
        <f t="shared" si="29"/>
        <v>0</v>
      </c>
      <c r="I225" s="555"/>
    </row>
    <row r="226" spans="2:9" s="675" customFormat="1">
      <c r="B226" s="550" t="s">
        <v>257</v>
      </c>
      <c r="C226" s="676" t="s">
        <v>1650</v>
      </c>
      <c r="D226" s="1121"/>
      <c r="E226" s="597" t="s">
        <v>18</v>
      </c>
      <c r="F226" s="663">
        <v>1</v>
      </c>
      <c r="G226" s="703"/>
      <c r="H226" s="554">
        <f t="shared" si="29"/>
        <v>0</v>
      </c>
      <c r="I226" s="629"/>
    </row>
    <row r="227" spans="2:9" s="675" customFormat="1">
      <c r="B227" s="590"/>
      <c r="C227" s="591"/>
      <c r="D227" s="1079"/>
      <c r="E227" s="592"/>
      <c r="F227" s="567"/>
      <c r="G227" s="593"/>
      <c r="H227" s="594"/>
      <c r="I227" s="629"/>
    </row>
    <row r="228" spans="2:9" s="675" customFormat="1">
      <c r="B228" s="595" t="s">
        <v>2603</v>
      </c>
      <c r="C228" s="1542" t="s">
        <v>2634</v>
      </c>
      <c r="D228" s="1543"/>
      <c r="E228" s="1543"/>
      <c r="F228" s="1543"/>
      <c r="G228" s="1544"/>
      <c r="H228" s="596">
        <f>SUM(H188:H227)</f>
        <v>0</v>
      </c>
      <c r="I228" s="629"/>
    </row>
    <row r="229" spans="2:9" s="675" customFormat="1">
      <c r="B229" s="1526"/>
      <c r="C229" s="1527"/>
      <c r="D229" s="1527"/>
      <c r="E229" s="1527"/>
      <c r="F229" s="1527"/>
      <c r="G229" s="1527"/>
      <c r="H229" s="1528"/>
      <c r="I229" s="629"/>
    </row>
    <row r="230" spans="2:9">
      <c r="B230" s="549" t="s">
        <v>2604</v>
      </c>
      <c r="C230" s="1530" t="s">
        <v>2</v>
      </c>
      <c r="D230" s="1531"/>
      <c r="E230" s="1531"/>
      <c r="F230" s="1531"/>
      <c r="G230" s="1531"/>
      <c r="H230" s="1532"/>
      <c r="I230" s="555"/>
    </row>
    <row r="231" spans="2:9" ht="38.25">
      <c r="B231" s="677" t="s">
        <v>262</v>
      </c>
      <c r="C231" s="678" t="s">
        <v>2605</v>
      </c>
      <c r="D231" s="1120"/>
      <c r="E231" s="552" t="s">
        <v>2208</v>
      </c>
      <c r="F231" s="553">
        <v>189</v>
      </c>
      <c r="G231" s="703"/>
      <c r="H231" s="554">
        <f t="shared" ref="H231:H234" si="30">G231*F231</f>
        <v>0</v>
      </c>
      <c r="I231" s="679"/>
    </row>
    <row r="232" spans="2:9" ht="26.25">
      <c r="B232" s="677" t="s">
        <v>267</v>
      </c>
      <c r="C232" s="680" t="s">
        <v>1651</v>
      </c>
      <c r="D232" s="1120"/>
      <c r="E232" s="552" t="s">
        <v>2208</v>
      </c>
      <c r="F232" s="553">
        <v>77</v>
      </c>
      <c r="G232" s="703"/>
      <c r="H232" s="554">
        <f t="shared" si="30"/>
        <v>0</v>
      </c>
      <c r="I232" s="679"/>
    </row>
    <row r="233" spans="2:9">
      <c r="B233" s="677" t="s">
        <v>271</v>
      </c>
      <c r="C233" s="681" t="s">
        <v>1652</v>
      </c>
      <c r="D233" s="1120"/>
      <c r="E233" s="552" t="s">
        <v>2208</v>
      </c>
      <c r="F233" s="553">
        <v>101</v>
      </c>
      <c r="G233" s="703"/>
      <c r="H233" s="554">
        <f t="shared" si="30"/>
        <v>0</v>
      </c>
      <c r="I233" s="679"/>
    </row>
    <row r="234" spans="2:9" ht="40.5">
      <c r="B234" s="677" t="s">
        <v>275</v>
      </c>
      <c r="C234" s="680" t="s">
        <v>2209</v>
      </c>
      <c r="D234" s="1120"/>
      <c r="E234" s="682" t="s">
        <v>2208</v>
      </c>
      <c r="F234" s="683">
        <v>92</v>
      </c>
      <c r="G234" s="703"/>
      <c r="H234" s="554">
        <f t="shared" si="30"/>
        <v>0</v>
      </c>
      <c r="I234" s="679"/>
    </row>
    <row r="235" spans="2:9" s="675" customFormat="1" ht="51">
      <c r="B235" s="1505" t="s">
        <v>283</v>
      </c>
      <c r="C235" s="684" t="s">
        <v>1653</v>
      </c>
      <c r="D235" s="1529"/>
      <c r="E235" s="667"/>
      <c r="F235" s="617"/>
      <c r="G235" s="685"/>
      <c r="H235" s="686"/>
      <c r="I235" s="687"/>
    </row>
    <row r="236" spans="2:9" s="675" customFormat="1" ht="12.75">
      <c r="B236" s="1507"/>
      <c r="C236" s="688" t="s">
        <v>1654</v>
      </c>
      <c r="D236" s="1548"/>
      <c r="E236" s="605"/>
      <c r="F236" s="606"/>
      <c r="G236" s="689"/>
      <c r="H236" s="690"/>
      <c r="I236" s="687"/>
    </row>
    <row r="237" spans="2:9" s="675" customFormat="1">
      <c r="B237" s="1506"/>
      <c r="C237" s="691" t="s">
        <v>1655</v>
      </c>
      <c r="D237" s="1522"/>
      <c r="E237" s="692" t="s">
        <v>1</v>
      </c>
      <c r="F237" s="693">
        <v>1</v>
      </c>
      <c r="G237" s="703"/>
      <c r="H237" s="554">
        <f t="shared" ref="H237" si="31">G237*F237</f>
        <v>0</v>
      </c>
      <c r="I237" s="555"/>
    </row>
    <row r="238" spans="2:9" s="675" customFormat="1" ht="51">
      <c r="B238" s="1505" t="s">
        <v>287</v>
      </c>
      <c r="C238" s="681" t="s">
        <v>1656</v>
      </c>
      <c r="D238" s="1529"/>
      <c r="E238" s="600"/>
      <c r="F238" s="617"/>
      <c r="G238" s="694"/>
      <c r="H238" s="695"/>
      <c r="I238" s="687"/>
    </row>
    <row r="239" spans="2:9" s="675" customFormat="1" ht="12.75">
      <c r="B239" s="1507"/>
      <c r="C239" s="696" t="s">
        <v>1657</v>
      </c>
      <c r="D239" s="1548"/>
      <c r="E239" s="577"/>
      <c r="F239" s="559"/>
      <c r="G239" s="697"/>
      <c r="H239" s="698"/>
      <c r="I239" s="687"/>
    </row>
    <row r="240" spans="2:9" s="675" customFormat="1">
      <c r="B240" s="1507"/>
      <c r="C240" s="699" t="s">
        <v>1658</v>
      </c>
      <c r="D240" s="1521"/>
      <c r="E240" s="700" t="s">
        <v>1</v>
      </c>
      <c r="F240" s="701">
        <v>1</v>
      </c>
      <c r="G240" s="703"/>
      <c r="H240" s="554">
        <f t="shared" ref="H240" si="32">G240*F240</f>
        <v>0</v>
      </c>
      <c r="I240" s="555"/>
    </row>
    <row r="241" spans="2:9" s="675" customFormat="1" ht="12.75">
      <c r="B241" s="1507"/>
      <c r="C241" s="696" t="s">
        <v>1659</v>
      </c>
      <c r="D241" s="1521"/>
      <c r="E241" s="577"/>
      <c r="F241" s="559"/>
      <c r="G241" s="697"/>
      <c r="H241" s="698"/>
      <c r="I241" s="687"/>
    </row>
    <row r="242" spans="2:9" s="675" customFormat="1">
      <c r="B242" s="1507"/>
      <c r="C242" s="699" t="s">
        <v>1655</v>
      </c>
      <c r="D242" s="1521"/>
      <c r="E242" s="552" t="s">
        <v>1</v>
      </c>
      <c r="F242" s="553">
        <v>2</v>
      </c>
      <c r="G242" s="703"/>
      <c r="H242" s="554">
        <f t="shared" ref="H242:H243" si="33">G242*F242</f>
        <v>0</v>
      </c>
      <c r="I242" s="555"/>
    </row>
    <row r="243" spans="2:9" s="675" customFormat="1">
      <c r="B243" s="1507"/>
      <c r="C243" s="699" t="s">
        <v>1660</v>
      </c>
      <c r="D243" s="1521"/>
      <c r="E243" s="552" t="s">
        <v>1</v>
      </c>
      <c r="F243" s="553">
        <v>1</v>
      </c>
      <c r="G243" s="703"/>
      <c r="H243" s="554">
        <f t="shared" si="33"/>
        <v>0</v>
      </c>
      <c r="I243" s="555"/>
    </row>
    <row r="244" spans="2:9" s="675" customFormat="1" ht="12.75">
      <c r="B244" s="1507"/>
      <c r="C244" s="702" t="s">
        <v>1661</v>
      </c>
      <c r="D244" s="1521"/>
      <c r="E244" s="577"/>
      <c r="F244" s="559"/>
      <c r="G244" s="697"/>
      <c r="H244" s="698"/>
      <c r="I244" s="687"/>
    </row>
    <row r="245" spans="2:9" s="675" customFormat="1">
      <c r="B245" s="1506"/>
      <c r="C245" s="699" t="s">
        <v>1655</v>
      </c>
      <c r="D245" s="1522"/>
      <c r="E245" s="552" t="s">
        <v>1</v>
      </c>
      <c r="F245" s="553">
        <v>3</v>
      </c>
      <c r="G245" s="703"/>
      <c r="H245" s="554">
        <f t="shared" ref="H245" si="34">G245*F245</f>
        <v>0</v>
      </c>
      <c r="I245" s="555"/>
    </row>
    <row r="246" spans="2:9">
      <c r="B246" s="1527"/>
      <c r="C246" s="1527"/>
      <c r="D246" s="1527"/>
      <c r="E246" s="1527"/>
      <c r="F246" s="1527"/>
      <c r="G246" s="1527"/>
      <c r="H246" s="1527"/>
    </row>
    <row r="247" spans="2:9">
      <c r="B247" s="595" t="s">
        <v>2604</v>
      </c>
      <c r="C247" s="1542" t="s">
        <v>2635</v>
      </c>
      <c r="D247" s="1543"/>
      <c r="E247" s="1543"/>
      <c r="F247" s="1543"/>
      <c r="G247" s="1544"/>
      <c r="H247" s="596">
        <f>SUM(H231:H246)</f>
        <v>0</v>
      </c>
    </row>
    <row r="248" spans="2:9" s="238" customFormat="1" ht="15.75">
      <c r="B248" s="241"/>
      <c r="C248" s="336"/>
      <c r="D248" s="1109"/>
      <c r="E248" s="242"/>
      <c r="F248" s="243"/>
      <c r="G248" s="244"/>
      <c r="H248" s="390"/>
    </row>
    <row r="249" spans="2:9" s="238" customFormat="1" ht="15.75" customHeight="1">
      <c r="B249" s="1502" t="s">
        <v>3065</v>
      </c>
      <c r="C249" s="1503"/>
      <c r="D249" s="1503"/>
      <c r="E249" s="1503"/>
      <c r="F249" s="1503"/>
      <c r="G249" s="1503"/>
      <c r="H249" s="1504"/>
    </row>
    <row r="250" spans="2:9" s="238" customFormat="1" ht="15.75" customHeight="1">
      <c r="B250" s="484"/>
      <c r="C250" s="485"/>
      <c r="D250" s="1077"/>
      <c r="E250" s="485"/>
      <c r="F250" s="485"/>
      <c r="G250" s="485"/>
      <c r="H250" s="486"/>
    </row>
    <row r="251" spans="2:9" s="238" customFormat="1" ht="15.75">
      <c r="B251" s="487" t="s">
        <v>2601</v>
      </c>
      <c r="C251" s="488" t="s">
        <v>4425</v>
      </c>
      <c r="D251" s="1496">
        <f>H68</f>
        <v>0</v>
      </c>
      <c r="E251" s="1497"/>
      <c r="F251" s="1497"/>
      <c r="G251" s="1497"/>
      <c r="H251" s="1498"/>
    </row>
    <row r="252" spans="2:9" s="238" customFormat="1" ht="15.75">
      <c r="B252" s="489" t="s">
        <v>2602</v>
      </c>
      <c r="C252" s="490" t="s">
        <v>4426</v>
      </c>
      <c r="D252" s="1496">
        <f>H185</f>
        <v>0</v>
      </c>
      <c r="E252" s="1497"/>
      <c r="F252" s="1497"/>
      <c r="G252" s="1497"/>
      <c r="H252" s="1498"/>
    </row>
    <row r="253" spans="2:9" s="238" customFormat="1" ht="15.75">
      <c r="B253" s="491" t="s">
        <v>2603</v>
      </c>
      <c r="C253" s="492" t="s">
        <v>4427</v>
      </c>
      <c r="D253" s="1496">
        <f>H228</f>
        <v>0</v>
      </c>
      <c r="E253" s="1497"/>
      <c r="F253" s="1497"/>
      <c r="G253" s="1497"/>
      <c r="H253" s="1498"/>
    </row>
    <row r="254" spans="2:9" s="238" customFormat="1" ht="15.75">
      <c r="B254" s="491" t="s">
        <v>2604</v>
      </c>
      <c r="C254" s="492" t="s">
        <v>4423</v>
      </c>
      <c r="D254" s="1496">
        <f>H247</f>
        <v>0</v>
      </c>
      <c r="E254" s="1497"/>
      <c r="F254" s="1497"/>
      <c r="G254" s="1497"/>
      <c r="H254" s="1498"/>
    </row>
    <row r="255" spans="2:9" s="238" customFormat="1" ht="15.75">
      <c r="B255" s="1499"/>
      <c r="C255" s="1500"/>
      <c r="D255" s="1500"/>
      <c r="E255" s="1500"/>
      <c r="F255" s="1500"/>
      <c r="G255" s="1500"/>
      <c r="H255" s="1501"/>
    </row>
    <row r="256" spans="2:9" s="238" customFormat="1" ht="15.75" customHeight="1">
      <c r="B256" s="489" t="s">
        <v>168</v>
      </c>
      <c r="C256" s="493" t="s">
        <v>2636</v>
      </c>
      <c r="D256" s="1496">
        <f>SUM(D251:H254)</f>
        <v>0</v>
      </c>
      <c r="E256" s="1497"/>
      <c r="F256" s="1497"/>
      <c r="G256" s="1497"/>
      <c r="H256" s="1498"/>
    </row>
    <row r="257" spans="2:8">
      <c r="D257" s="1124"/>
      <c r="G257" s="545"/>
    </row>
    <row r="258" spans="2:8">
      <c r="B258" s="540"/>
      <c r="C258" s="540"/>
      <c r="D258" s="1124"/>
      <c r="E258" s="540"/>
      <c r="F258" s="540"/>
      <c r="G258" s="540"/>
      <c r="H258" s="540"/>
    </row>
    <row r="259" spans="2:8">
      <c r="B259" s="540"/>
      <c r="C259" s="540"/>
      <c r="D259" s="1124"/>
      <c r="E259" s="540"/>
      <c r="F259" s="540"/>
      <c r="G259" s="540"/>
      <c r="H259" s="540"/>
    </row>
    <row r="260" spans="2:8">
      <c r="B260" s="540"/>
      <c r="C260" s="540"/>
      <c r="D260" s="1124"/>
      <c r="E260" s="540"/>
      <c r="F260" s="540"/>
      <c r="G260" s="540"/>
      <c r="H260" s="540"/>
    </row>
  </sheetData>
  <sheetProtection password="AE1F" sheet="1" objects="1" scenarios="1"/>
  <protectedRanges>
    <protectedRange sqref="G4:G5" name="Range1_1_1_1"/>
  </protectedRanges>
  <mergeCells count="103">
    <mergeCell ref="D252:H252"/>
    <mergeCell ref="D253:H253"/>
    <mergeCell ref="D254:H254"/>
    <mergeCell ref="B255:H255"/>
    <mergeCell ref="D256:H256"/>
    <mergeCell ref="D238:D245"/>
    <mergeCell ref="D235:D237"/>
    <mergeCell ref="C228:G228"/>
    <mergeCell ref="B229:H229"/>
    <mergeCell ref="B246:H246"/>
    <mergeCell ref="C247:G247"/>
    <mergeCell ref="B249:H249"/>
    <mergeCell ref="D251:H251"/>
    <mergeCell ref="B238:B245"/>
    <mergeCell ref="D52:D53"/>
    <mergeCell ref="D55:D60"/>
    <mergeCell ref="B69:H69"/>
    <mergeCell ref="D222:D225"/>
    <mergeCell ref="C230:H230"/>
    <mergeCell ref="C187:H187"/>
    <mergeCell ref="C70:H70"/>
    <mergeCell ref="C6:H6"/>
    <mergeCell ref="D203:D204"/>
    <mergeCell ref="D205:D206"/>
    <mergeCell ref="D211:D213"/>
    <mergeCell ref="D214:D215"/>
    <mergeCell ref="D220:D221"/>
    <mergeCell ref="D178:D182"/>
    <mergeCell ref="C185:G185"/>
    <mergeCell ref="B186:H186"/>
    <mergeCell ref="D188:D194"/>
    <mergeCell ref="D195:D202"/>
    <mergeCell ref="D163:D164"/>
    <mergeCell ref="D165:D166"/>
    <mergeCell ref="D167:D169"/>
    <mergeCell ref="D170:D172"/>
    <mergeCell ref="D175:D177"/>
    <mergeCell ref="C68:G68"/>
    <mergeCell ref="D42:D44"/>
    <mergeCell ref="D46:D50"/>
    <mergeCell ref="B10:B12"/>
    <mergeCell ref="D14:D17"/>
    <mergeCell ref="D18:D21"/>
    <mergeCell ref="D22:D24"/>
    <mergeCell ref="D25:D29"/>
    <mergeCell ref="B22:B24"/>
    <mergeCell ref="B25:B29"/>
    <mergeCell ref="B42:B44"/>
    <mergeCell ref="B46:B50"/>
    <mergeCell ref="D35:D37"/>
    <mergeCell ref="D38:D41"/>
    <mergeCell ref="D110:D112"/>
    <mergeCell ref="D113:D132"/>
    <mergeCell ref="D133:D137"/>
    <mergeCell ref="D138:D141"/>
    <mergeCell ref="D142:D151"/>
    <mergeCell ref="D152:D155"/>
    <mergeCell ref="D157:D158"/>
    <mergeCell ref="B178:B182"/>
    <mergeCell ref="B188:B194"/>
    <mergeCell ref="B152:B155"/>
    <mergeCell ref="B157:B158"/>
    <mergeCell ref="B159:B160"/>
    <mergeCell ref="B161:B162"/>
    <mergeCell ref="C157:C158"/>
    <mergeCell ref="C159:C160"/>
    <mergeCell ref="C161:C162"/>
    <mergeCell ref="B211:B213"/>
    <mergeCell ref="B214:B215"/>
    <mergeCell ref="B220:B221"/>
    <mergeCell ref="B222:B225"/>
    <mergeCell ref="B235:B237"/>
    <mergeCell ref="B2:H2"/>
    <mergeCell ref="B5:H5"/>
    <mergeCell ref="B14:B17"/>
    <mergeCell ref="B18:B21"/>
    <mergeCell ref="D30:D34"/>
    <mergeCell ref="C205:C206"/>
    <mergeCell ref="B78:B109"/>
    <mergeCell ref="B110:B112"/>
    <mergeCell ref="B113:B132"/>
    <mergeCell ref="B133:B137"/>
    <mergeCell ref="B138:B141"/>
    <mergeCell ref="B52:B53"/>
    <mergeCell ref="B55:B60"/>
    <mergeCell ref="B72:B77"/>
    <mergeCell ref="B30:B34"/>
    <mergeCell ref="B35:B37"/>
    <mergeCell ref="B38:B41"/>
    <mergeCell ref="D72:D77"/>
    <mergeCell ref="D78:D109"/>
    <mergeCell ref="B205:B206"/>
    <mergeCell ref="B163:B164"/>
    <mergeCell ref="B165:B166"/>
    <mergeCell ref="B167:B169"/>
    <mergeCell ref="B170:B172"/>
    <mergeCell ref="B175:B177"/>
    <mergeCell ref="B142:B151"/>
    <mergeCell ref="C203:C204"/>
    <mergeCell ref="D159:D160"/>
    <mergeCell ref="D161:D162"/>
    <mergeCell ref="B195:B202"/>
    <mergeCell ref="B203:B204"/>
  </mergeCells>
  <pageMargins left="0.70866141732283472" right="0.70866141732283472" top="0.74803149606299213" bottom="0.74803149606299213" header="0.31496062992125984" footer="0.31496062992125984"/>
  <pageSetup paperSize="9" scale="59" fitToHeight="0" orientation="portrait" r:id="rId1"/>
  <headerFooter>
    <oddHeader>&amp;C&amp;"Tahoma,Regular"RADOVI NA  REKONSTRUKCIJI OBJEKTA PROVIDUROVE PALAČE U ZADRU</oddHeader>
    <oddFooter>&amp;C&amp;"Tahoma,Regular"&amp;P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20"/>
  <sheetViews>
    <sheetView showGridLines="0" zoomScaleNormal="100" zoomScaleSheetLayoutView="100" workbookViewId="0">
      <selection activeCell="G663" sqref="G663"/>
    </sheetView>
  </sheetViews>
  <sheetFormatPr defaultColWidth="9" defaultRowHeight="15.75"/>
  <cols>
    <col min="1" max="1" width="3" style="238" customWidth="1"/>
    <col min="2" max="2" width="8" style="238" customWidth="1"/>
    <col min="3" max="3" width="55.5" style="238" customWidth="1"/>
    <col min="4" max="4" width="15.625" style="1142" customWidth="1"/>
    <col min="5" max="5" width="12.625" style="1143" customWidth="1"/>
    <col min="6" max="6" width="12.625" style="238" customWidth="1"/>
    <col min="7" max="7" width="15.625" style="1144" customWidth="1"/>
    <col min="8" max="8" width="15.625" style="1145" customWidth="1"/>
    <col min="9" max="9" width="9.625" style="238" bestFit="1" customWidth="1"/>
    <col min="10" max="10" width="15.625" style="238" bestFit="1" customWidth="1"/>
    <col min="11" max="16384" width="9" style="238"/>
  </cols>
  <sheetData>
    <row r="1" spans="2:8" ht="12.75" customHeight="1"/>
    <row r="2" spans="2:8">
      <c r="B2" s="1502" t="s">
        <v>2606</v>
      </c>
      <c r="C2" s="1503"/>
      <c r="D2" s="1503"/>
      <c r="E2" s="1503"/>
      <c r="F2" s="1503"/>
      <c r="G2" s="1503"/>
      <c r="H2" s="1504"/>
    </row>
    <row r="3" spans="2:8">
      <c r="B3" s="246" t="s">
        <v>20</v>
      </c>
      <c r="C3" s="246" t="s">
        <v>168</v>
      </c>
      <c r="D3" s="246" t="s">
        <v>362</v>
      </c>
      <c r="E3" s="246" t="s">
        <v>2243</v>
      </c>
      <c r="F3" s="246" t="s">
        <v>991</v>
      </c>
      <c r="G3" s="247" t="s">
        <v>2244</v>
      </c>
      <c r="H3" s="708" t="s">
        <v>2245</v>
      </c>
    </row>
    <row r="4" spans="2:8" ht="25.5">
      <c r="B4" s="1146" t="s">
        <v>2246</v>
      </c>
      <c r="C4" s="1147" t="s">
        <v>1674</v>
      </c>
      <c r="D4" s="1147" t="s">
        <v>2247</v>
      </c>
      <c r="E4" s="1148" t="s">
        <v>2248</v>
      </c>
      <c r="F4" s="1149" t="s">
        <v>2210</v>
      </c>
      <c r="G4" s="1150" t="s">
        <v>2249</v>
      </c>
      <c r="H4" s="1151" t="s">
        <v>2211</v>
      </c>
    </row>
    <row r="5" spans="2:8">
      <c r="B5" s="18"/>
      <c r="C5" s="19"/>
      <c r="D5" s="19"/>
      <c r="E5" s="1152"/>
      <c r="F5" s="43"/>
      <c r="G5" s="1153"/>
      <c r="H5" s="1154"/>
    </row>
    <row r="6" spans="2:8">
      <c r="B6" s="103" t="s">
        <v>2646</v>
      </c>
      <c r="C6" s="1672" t="s">
        <v>992</v>
      </c>
      <c r="D6" s="1673"/>
      <c r="E6" s="1673"/>
      <c r="F6" s="1673"/>
      <c r="G6" s="1673"/>
      <c r="H6" s="1674"/>
    </row>
    <row r="7" spans="2:8">
      <c r="B7" s="1669"/>
      <c r="C7" s="1670"/>
      <c r="D7" s="1670"/>
      <c r="E7" s="1670"/>
      <c r="F7" s="1670"/>
      <c r="G7" s="1670"/>
      <c r="H7" s="1671"/>
    </row>
    <row r="8" spans="2:8">
      <c r="B8" s="1505" t="s">
        <v>3844</v>
      </c>
      <c r="C8" s="36" t="s">
        <v>1010</v>
      </c>
      <c r="D8" s="1602"/>
      <c r="E8" s="1155"/>
      <c r="F8" s="50"/>
      <c r="G8" s="264"/>
      <c r="H8" s="1156" t="s">
        <v>1008</v>
      </c>
    </row>
    <row r="9" spans="2:8" ht="25.5">
      <c r="B9" s="1507"/>
      <c r="C9" s="192" t="s">
        <v>2637</v>
      </c>
      <c r="D9" s="1606"/>
      <c r="E9" s="1157"/>
      <c r="F9" s="54"/>
      <c r="G9" s="264"/>
      <c r="H9" s="1158" t="s">
        <v>1008</v>
      </c>
    </row>
    <row r="10" spans="2:8">
      <c r="B10" s="1507"/>
      <c r="C10" s="141" t="s">
        <v>1009</v>
      </c>
      <c r="D10" s="1606"/>
      <c r="E10" s="1159"/>
      <c r="F10" s="53"/>
      <c r="G10" s="286"/>
      <c r="H10" s="1160"/>
    </row>
    <row r="11" spans="2:8" ht="25.5">
      <c r="B11" s="1507"/>
      <c r="C11" s="27" t="s">
        <v>4628</v>
      </c>
      <c r="D11" s="1606"/>
      <c r="E11" s="1130" t="s">
        <v>18</v>
      </c>
      <c r="F11" s="55">
        <v>1</v>
      </c>
      <c r="G11" s="193"/>
      <c r="H11" s="710">
        <f>F11*G11</f>
        <v>0</v>
      </c>
    </row>
    <row r="12" spans="2:8">
      <c r="B12" s="1505" t="s">
        <v>2647</v>
      </c>
      <c r="C12" s="194" t="s">
        <v>1011</v>
      </c>
      <c r="D12" s="1605"/>
      <c r="E12" s="1161"/>
      <c r="F12" s="49"/>
      <c r="G12" s="281"/>
      <c r="H12" s="1156"/>
    </row>
    <row r="13" spans="2:8">
      <c r="B13" s="1507"/>
      <c r="C13" s="141" t="s">
        <v>1012</v>
      </c>
      <c r="D13" s="1606"/>
      <c r="E13" s="1157"/>
      <c r="F13" s="50"/>
      <c r="G13" s="264"/>
      <c r="H13" s="1158"/>
    </row>
    <row r="14" spans="2:8" ht="25.5">
      <c r="B14" s="1507"/>
      <c r="C14" s="192" t="s">
        <v>2637</v>
      </c>
      <c r="D14" s="1606"/>
      <c r="E14" s="1157"/>
      <c r="F14" s="54"/>
      <c r="G14" s="264"/>
      <c r="H14" s="1158"/>
    </row>
    <row r="15" spans="2:8">
      <c r="B15" s="1507"/>
      <c r="C15" s="192" t="s">
        <v>2638</v>
      </c>
      <c r="D15" s="1606"/>
      <c r="E15" s="1157"/>
      <c r="F15" s="54"/>
      <c r="G15" s="264"/>
      <c r="H15" s="1158"/>
    </row>
    <row r="16" spans="2:8">
      <c r="B16" s="1507"/>
      <c r="C16" s="141" t="s">
        <v>1009</v>
      </c>
      <c r="D16" s="1606"/>
      <c r="E16" s="1157"/>
      <c r="F16" s="54"/>
      <c r="G16" s="264"/>
      <c r="H16" s="1158"/>
    </row>
    <row r="17" spans="2:9" ht="25.5">
      <c r="B17" s="1507"/>
      <c r="C17" s="141" t="s">
        <v>4629</v>
      </c>
      <c r="D17" s="1606"/>
      <c r="E17" s="1157"/>
      <c r="F17" s="54"/>
      <c r="G17" s="264"/>
      <c r="H17" s="1158"/>
    </row>
    <row r="18" spans="2:9">
      <c r="B18" s="1507"/>
      <c r="C18" s="141" t="s">
        <v>1013</v>
      </c>
      <c r="D18" s="1606"/>
      <c r="E18" s="1159"/>
      <c r="F18" s="53"/>
      <c r="G18" s="286"/>
      <c r="H18" s="1160"/>
    </row>
    <row r="19" spans="2:9" ht="25.5">
      <c r="B19" s="1506"/>
      <c r="C19" s="29" t="s">
        <v>2639</v>
      </c>
      <c r="D19" s="1604"/>
      <c r="E19" s="1130" t="s">
        <v>18</v>
      </c>
      <c r="F19" s="55">
        <v>1</v>
      </c>
      <c r="G19" s="193"/>
      <c r="H19" s="711">
        <f>F19*G19</f>
        <v>0</v>
      </c>
      <c r="I19" s="231"/>
    </row>
    <row r="20" spans="2:9">
      <c r="B20" s="1505" t="s">
        <v>2648</v>
      </c>
      <c r="C20" s="56" t="s">
        <v>1014</v>
      </c>
      <c r="D20" s="1558"/>
      <c r="E20" s="1162"/>
      <c r="F20" s="58"/>
      <c r="G20" s="1163"/>
      <c r="H20" s="195"/>
    </row>
    <row r="21" spans="2:9">
      <c r="B21" s="1507"/>
      <c r="C21" s="225" t="s">
        <v>1015</v>
      </c>
      <c r="D21" s="1559"/>
      <c r="E21" s="1164"/>
      <c r="F21" s="50"/>
      <c r="G21" s="1165"/>
      <c r="H21" s="1158"/>
    </row>
    <row r="22" spans="2:9" ht="25.5">
      <c r="B22" s="1507"/>
      <c r="C22" s="225" t="s">
        <v>3845</v>
      </c>
      <c r="D22" s="1559"/>
      <c r="E22" s="1164"/>
      <c r="F22" s="59"/>
      <c r="G22" s="1165"/>
      <c r="H22" s="1158"/>
    </row>
    <row r="23" spans="2:9" ht="38.25">
      <c r="B23" s="1507"/>
      <c r="C23" s="225" t="s">
        <v>4413</v>
      </c>
      <c r="D23" s="1559"/>
      <c r="E23" s="1164"/>
      <c r="F23" s="59"/>
      <c r="G23" s="1165"/>
      <c r="H23" s="1158"/>
    </row>
    <row r="24" spans="2:9" ht="57.75" customHeight="1">
      <c r="B24" s="1507"/>
      <c r="C24" s="225" t="s">
        <v>3846</v>
      </c>
      <c r="D24" s="1559"/>
      <c r="E24" s="1164"/>
      <c r="F24" s="59"/>
      <c r="G24" s="1165"/>
      <c r="H24" s="1158"/>
    </row>
    <row r="25" spans="2:9" ht="51">
      <c r="B25" s="1507"/>
      <c r="C25" s="225" t="s">
        <v>3847</v>
      </c>
      <c r="D25" s="1559"/>
      <c r="E25" s="1164"/>
      <c r="F25" s="59"/>
      <c r="G25" s="1165"/>
      <c r="H25" s="1158"/>
    </row>
    <row r="26" spans="2:9">
      <c r="B26" s="1507"/>
      <c r="C26" s="39" t="s">
        <v>3848</v>
      </c>
      <c r="D26" s="1559"/>
      <c r="E26" s="1166"/>
      <c r="F26" s="60"/>
      <c r="G26" s="1167"/>
      <c r="H26" s="1160"/>
    </row>
    <row r="27" spans="2:9">
      <c r="B27" s="1507"/>
      <c r="C27" s="27" t="s">
        <v>1016</v>
      </c>
      <c r="D27" s="1559"/>
      <c r="E27" s="1130" t="s">
        <v>18</v>
      </c>
      <c r="F27" s="48">
        <v>5</v>
      </c>
      <c r="G27" s="193"/>
      <c r="H27" s="710">
        <f>F27*G27</f>
        <v>0</v>
      </c>
    </row>
    <row r="28" spans="2:9">
      <c r="B28" s="1507"/>
      <c r="C28" s="27" t="s">
        <v>1017</v>
      </c>
      <c r="D28" s="1559"/>
      <c r="E28" s="1130" t="s">
        <v>18</v>
      </c>
      <c r="F28" s="46">
        <v>10</v>
      </c>
      <c r="G28" s="193"/>
      <c r="H28" s="710">
        <f t="shared" ref="H28:H36" si="0">F28*G28</f>
        <v>0</v>
      </c>
    </row>
    <row r="29" spans="2:9">
      <c r="B29" s="1507"/>
      <c r="C29" s="27" t="s">
        <v>1018</v>
      </c>
      <c r="D29" s="1559"/>
      <c r="E29" s="1130" t="s">
        <v>18</v>
      </c>
      <c r="F29" s="46">
        <v>400</v>
      </c>
      <c r="G29" s="193"/>
      <c r="H29" s="710">
        <f t="shared" si="0"/>
        <v>0</v>
      </c>
    </row>
    <row r="30" spans="2:9">
      <c r="B30" s="1507"/>
      <c r="C30" s="27" t="s">
        <v>1019</v>
      </c>
      <c r="D30" s="1559"/>
      <c r="E30" s="1130" t="s">
        <v>18</v>
      </c>
      <c r="F30" s="46">
        <v>50</v>
      </c>
      <c r="G30" s="193"/>
      <c r="H30" s="710">
        <f t="shared" si="0"/>
        <v>0</v>
      </c>
    </row>
    <row r="31" spans="2:9">
      <c r="B31" s="1507"/>
      <c r="C31" s="27" t="s">
        <v>1020</v>
      </c>
      <c r="D31" s="1559"/>
      <c r="E31" s="1130" t="s">
        <v>18</v>
      </c>
      <c r="F31" s="46">
        <v>110</v>
      </c>
      <c r="G31" s="193"/>
      <c r="H31" s="710">
        <f t="shared" si="0"/>
        <v>0</v>
      </c>
    </row>
    <row r="32" spans="2:9">
      <c r="B32" s="1507"/>
      <c r="C32" s="27" t="s">
        <v>1021</v>
      </c>
      <c r="D32" s="1559"/>
      <c r="E32" s="1130" t="s">
        <v>18</v>
      </c>
      <c r="F32" s="46">
        <v>500</v>
      </c>
      <c r="G32" s="193"/>
      <c r="H32" s="710">
        <f t="shared" si="0"/>
        <v>0</v>
      </c>
    </row>
    <row r="33" spans="2:8">
      <c r="B33" s="1507"/>
      <c r="C33" s="29" t="s">
        <v>1022</v>
      </c>
      <c r="D33" s="1559"/>
      <c r="E33" s="1130" t="s">
        <v>18</v>
      </c>
      <c r="F33" s="46">
        <v>100</v>
      </c>
      <c r="G33" s="193"/>
      <c r="H33" s="710">
        <f t="shared" si="0"/>
        <v>0</v>
      </c>
    </row>
    <row r="34" spans="2:8">
      <c r="B34" s="1507"/>
      <c r="C34" s="29" t="s">
        <v>1023</v>
      </c>
      <c r="D34" s="1559"/>
      <c r="E34" s="1130" t="s">
        <v>18</v>
      </c>
      <c r="F34" s="46">
        <v>50</v>
      </c>
      <c r="G34" s="193"/>
      <c r="H34" s="710">
        <f t="shared" si="0"/>
        <v>0</v>
      </c>
    </row>
    <row r="35" spans="2:8" ht="28.5" customHeight="1">
      <c r="B35" s="1507"/>
      <c r="C35" s="29" t="s">
        <v>1024</v>
      </c>
      <c r="D35" s="1559"/>
      <c r="E35" s="1168" t="s">
        <v>70</v>
      </c>
      <c r="F35" s="46">
        <v>200</v>
      </c>
      <c r="G35" s="193"/>
      <c r="H35" s="710">
        <f t="shared" si="0"/>
        <v>0</v>
      </c>
    </row>
    <row r="36" spans="2:8">
      <c r="B36" s="1506"/>
      <c r="C36" s="27" t="s">
        <v>1026</v>
      </c>
      <c r="D36" s="1560"/>
      <c r="E36" s="1130" t="s">
        <v>18</v>
      </c>
      <c r="F36" s="44">
        <v>5</v>
      </c>
      <c r="G36" s="193"/>
      <c r="H36" s="710">
        <f t="shared" si="0"/>
        <v>0</v>
      </c>
    </row>
    <row r="37" spans="2:8">
      <c r="B37" s="1566"/>
      <c r="C37" s="1567"/>
      <c r="D37" s="1567"/>
      <c r="E37" s="1567"/>
      <c r="F37" s="1567"/>
      <c r="G37" s="1567"/>
      <c r="H37" s="1568"/>
    </row>
    <row r="38" spans="2:8">
      <c r="B38" s="595" t="s">
        <v>2646</v>
      </c>
      <c r="C38" s="1542" t="s">
        <v>2607</v>
      </c>
      <c r="D38" s="1543"/>
      <c r="E38" s="1543"/>
      <c r="F38" s="1543"/>
      <c r="G38" s="1544"/>
      <c r="H38" s="1169">
        <f>SUM(H11:H36)</f>
        <v>0</v>
      </c>
    </row>
    <row r="39" spans="2:8">
      <c r="B39" s="1569"/>
      <c r="C39" s="1570"/>
      <c r="D39" s="1570"/>
      <c r="E39" s="1570"/>
      <c r="F39" s="1570"/>
      <c r="G39" s="1570"/>
      <c r="H39" s="1571"/>
    </row>
    <row r="40" spans="2:8">
      <c r="B40" s="595" t="s">
        <v>2649</v>
      </c>
      <c r="C40" s="1552" t="s">
        <v>993</v>
      </c>
      <c r="D40" s="1575"/>
      <c r="E40" s="1575"/>
      <c r="F40" s="1575"/>
      <c r="G40" s="1575"/>
      <c r="H40" s="1576"/>
    </row>
    <row r="41" spans="2:8">
      <c r="B41" s="1676"/>
      <c r="C41" s="1677"/>
      <c r="D41" s="1677"/>
      <c r="E41" s="1677"/>
      <c r="F41" s="1677"/>
      <c r="G41" s="1677"/>
      <c r="H41" s="1678"/>
    </row>
    <row r="42" spans="2:8" ht="15.75" customHeight="1">
      <c r="B42" s="1662" t="s">
        <v>4844</v>
      </c>
      <c r="C42" s="1663"/>
      <c r="D42" s="1663"/>
      <c r="E42" s="1664"/>
      <c r="F42" s="1664"/>
      <c r="G42" s="1664"/>
      <c r="H42" s="1665"/>
    </row>
    <row r="43" spans="2:8" ht="29.25" customHeight="1">
      <c r="B43" s="1505" t="s">
        <v>2650</v>
      </c>
      <c r="C43" s="56" t="s">
        <v>4845</v>
      </c>
      <c r="D43" s="1716"/>
      <c r="E43" s="1339"/>
      <c r="F43" s="49"/>
      <c r="G43" s="712"/>
      <c r="H43" s="1340"/>
    </row>
    <row r="44" spans="2:8">
      <c r="B44" s="1507"/>
      <c r="C44" s="57" t="s">
        <v>4846</v>
      </c>
      <c r="D44" s="1717"/>
      <c r="E44" s="1341" t="s">
        <v>18</v>
      </c>
      <c r="F44" s="44">
        <v>1</v>
      </c>
      <c r="G44" s="1138"/>
      <c r="H44" s="710">
        <f>F44*G44</f>
        <v>0</v>
      </c>
    </row>
    <row r="45" spans="2:8">
      <c r="B45" s="1662" t="s">
        <v>2</v>
      </c>
      <c r="C45" s="1663"/>
      <c r="D45" s="1663"/>
      <c r="E45" s="1664"/>
      <c r="F45" s="1664"/>
      <c r="G45" s="1664"/>
      <c r="H45" s="1665"/>
    </row>
    <row r="46" spans="2:8" ht="38.25">
      <c r="B46" s="1555" t="s">
        <v>4847</v>
      </c>
      <c r="C46" s="36" t="s">
        <v>3849</v>
      </c>
      <c r="D46" s="1558"/>
      <c r="E46" s="1346"/>
      <c r="F46" s="45"/>
      <c r="G46" s="1350"/>
      <c r="H46" s="1347"/>
    </row>
    <row r="47" spans="2:8" ht="54.75" customHeight="1">
      <c r="B47" s="1556"/>
      <c r="C47" s="35" t="s">
        <v>3850</v>
      </c>
      <c r="D47" s="1559"/>
      <c r="E47" s="1348"/>
      <c r="F47" s="55"/>
      <c r="G47" s="1351"/>
      <c r="H47" s="1349"/>
    </row>
    <row r="48" spans="2:8" ht="42.75" customHeight="1">
      <c r="B48" s="1556"/>
      <c r="C48" s="34" t="s">
        <v>3851</v>
      </c>
      <c r="D48" s="1559"/>
      <c r="E48" s="1348"/>
      <c r="F48" s="55"/>
      <c r="G48" s="1352"/>
      <c r="H48" s="1349"/>
    </row>
    <row r="49" spans="2:8" ht="20.100000000000001" customHeight="1">
      <c r="B49" s="1557"/>
      <c r="C49" s="27" t="s">
        <v>3852</v>
      </c>
      <c r="D49" s="1560"/>
      <c r="E49" s="1191" t="s">
        <v>70</v>
      </c>
      <c r="F49" s="45">
        <v>139</v>
      </c>
      <c r="G49" s="1176"/>
      <c r="H49" s="1347">
        <f>F49*G49</f>
        <v>0</v>
      </c>
    </row>
    <row r="50" spans="2:8" ht="41.25" customHeight="1">
      <c r="B50" s="1336" t="s">
        <v>2651</v>
      </c>
      <c r="C50" s="27" t="s">
        <v>3853</v>
      </c>
      <c r="D50" s="1177"/>
      <c r="E50" s="1168" t="s">
        <v>70</v>
      </c>
      <c r="F50" s="1353">
        <v>70</v>
      </c>
      <c r="G50" s="1337"/>
      <c r="H50" s="1354">
        <f>F50*G50</f>
        <v>0</v>
      </c>
    </row>
    <row r="51" spans="2:8" ht="44.25" customHeight="1">
      <c r="B51" s="1336" t="s">
        <v>2652</v>
      </c>
      <c r="C51" s="27" t="s">
        <v>3854</v>
      </c>
      <c r="D51" s="1177"/>
      <c r="E51" s="1355" t="s">
        <v>70</v>
      </c>
      <c r="F51" s="1353">
        <v>139</v>
      </c>
      <c r="G51" s="1337"/>
      <c r="H51" s="1354">
        <f>F51*G51</f>
        <v>0</v>
      </c>
    </row>
    <row r="52" spans="2:8" ht="40.5" customHeight="1">
      <c r="B52" s="1555" t="s">
        <v>2653</v>
      </c>
      <c r="C52" s="56" t="s">
        <v>3855</v>
      </c>
      <c r="D52" s="1610"/>
      <c r="E52" s="1162"/>
      <c r="F52" s="58"/>
      <c r="G52" s="1178"/>
      <c r="H52" s="1133"/>
    </row>
    <row r="53" spans="2:8" ht="38.25">
      <c r="B53" s="1556"/>
      <c r="C53" s="38" t="s">
        <v>3856</v>
      </c>
      <c r="D53" s="1611"/>
      <c r="E53" s="1164"/>
      <c r="F53" s="59"/>
      <c r="G53" s="1171"/>
      <c r="H53" s="1133"/>
    </row>
    <row r="54" spans="2:8" ht="30" customHeight="1">
      <c r="B54" s="1556"/>
      <c r="C54" s="57" t="s">
        <v>3857</v>
      </c>
      <c r="D54" s="1611"/>
      <c r="E54" s="1166"/>
      <c r="F54" s="60"/>
      <c r="G54" s="1173"/>
      <c r="H54" s="1174"/>
    </row>
    <row r="55" spans="2:8" ht="25.5">
      <c r="B55" s="1556"/>
      <c r="C55" s="27" t="s">
        <v>3858</v>
      </c>
      <c r="D55" s="1559"/>
      <c r="E55" s="1168" t="s">
        <v>70</v>
      </c>
      <c r="F55" s="52">
        <v>139</v>
      </c>
      <c r="G55" s="1137"/>
      <c r="H55" s="710">
        <f>F55*G55</f>
        <v>0</v>
      </c>
    </row>
    <row r="56" spans="2:8" ht="20.100000000000001" customHeight="1">
      <c r="B56" s="1556"/>
      <c r="C56" s="27" t="s">
        <v>1028</v>
      </c>
      <c r="D56" s="1559"/>
      <c r="E56" s="1168" t="s">
        <v>70</v>
      </c>
      <c r="F56" s="45">
        <v>190</v>
      </c>
      <c r="G56" s="1136"/>
      <c r="H56" s="710">
        <f t="shared" ref="H56:H57" si="1">F56*G56</f>
        <v>0</v>
      </c>
    </row>
    <row r="57" spans="2:8" ht="20.100000000000001" customHeight="1">
      <c r="B57" s="1557"/>
      <c r="C57" s="27" t="s">
        <v>3859</v>
      </c>
      <c r="D57" s="1559"/>
      <c r="E57" s="1168" t="s">
        <v>70</v>
      </c>
      <c r="F57" s="45">
        <v>36</v>
      </c>
      <c r="G57" s="1136"/>
      <c r="H57" s="710">
        <f t="shared" si="1"/>
        <v>0</v>
      </c>
    </row>
    <row r="58" spans="2:8" ht="25.5">
      <c r="B58" s="1555" t="s">
        <v>2654</v>
      </c>
      <c r="C58" s="62" t="s">
        <v>1029</v>
      </c>
      <c r="D58" s="1558"/>
      <c r="E58" s="1181"/>
      <c r="F58" s="61"/>
      <c r="G58" s="713"/>
      <c r="H58" s="1182"/>
    </row>
    <row r="59" spans="2:8" ht="20.100000000000001" customHeight="1">
      <c r="B59" s="1557"/>
      <c r="C59" s="39" t="s">
        <v>1030</v>
      </c>
      <c r="D59" s="1560"/>
      <c r="E59" s="1183" t="s">
        <v>4823</v>
      </c>
      <c r="F59" s="52">
        <v>12</v>
      </c>
      <c r="G59" s="1137"/>
      <c r="H59" s="710">
        <f>F59*G59</f>
        <v>0</v>
      </c>
    </row>
    <row r="60" spans="2:8" ht="42" customHeight="1">
      <c r="B60" s="1338" t="s">
        <v>2655</v>
      </c>
      <c r="C60" s="27" t="s">
        <v>1031</v>
      </c>
      <c r="D60" s="1184"/>
      <c r="E60" s="1185" t="s">
        <v>4823</v>
      </c>
      <c r="F60" s="44">
        <v>24</v>
      </c>
      <c r="G60" s="1132"/>
      <c r="H60" s="710">
        <f t="shared" ref="H60:H61" si="2">F60*G60</f>
        <v>0</v>
      </c>
    </row>
    <row r="61" spans="2:8" ht="42.75" customHeight="1">
      <c r="B61" s="1338" t="s">
        <v>2656</v>
      </c>
      <c r="C61" s="27" t="s">
        <v>1032</v>
      </c>
      <c r="D61" s="1184"/>
      <c r="E61" s="1185" t="s">
        <v>4823</v>
      </c>
      <c r="F61" s="45">
        <v>2</v>
      </c>
      <c r="G61" s="1136"/>
      <c r="H61" s="710">
        <f t="shared" si="2"/>
        <v>0</v>
      </c>
    </row>
    <row r="62" spans="2:8">
      <c r="B62" s="1555" t="s">
        <v>2657</v>
      </c>
      <c r="C62" s="56" t="s">
        <v>3860</v>
      </c>
      <c r="D62" s="1602"/>
      <c r="E62" s="1155"/>
      <c r="F62" s="49"/>
      <c r="G62" s="712"/>
      <c r="H62" s="1170"/>
    </row>
    <row r="63" spans="2:8" ht="38.25">
      <c r="B63" s="1556"/>
      <c r="C63" s="225" t="s">
        <v>3861</v>
      </c>
      <c r="D63" s="1603"/>
      <c r="E63" s="1186"/>
      <c r="F63" s="50"/>
      <c r="G63" s="714"/>
      <c r="H63" s="1172"/>
    </row>
    <row r="64" spans="2:8" ht="25.5">
      <c r="B64" s="1556"/>
      <c r="C64" s="225" t="s">
        <v>1033</v>
      </c>
      <c r="D64" s="1603"/>
      <c r="E64" s="1186"/>
      <c r="F64" s="50"/>
      <c r="G64" s="714"/>
      <c r="H64" s="1172"/>
    </row>
    <row r="65" spans="2:8" ht="25.5">
      <c r="B65" s="1556"/>
      <c r="C65" s="225" t="s">
        <v>1034</v>
      </c>
      <c r="D65" s="1603"/>
      <c r="E65" s="1186"/>
      <c r="F65" s="50"/>
      <c r="G65" s="714"/>
      <c r="H65" s="1172"/>
    </row>
    <row r="66" spans="2:8">
      <c r="B66" s="1556"/>
      <c r="C66" s="225" t="s">
        <v>1035</v>
      </c>
      <c r="D66" s="1603"/>
      <c r="E66" s="1164"/>
      <c r="F66" s="50"/>
      <c r="G66" s="1171"/>
      <c r="H66" s="1172"/>
    </row>
    <row r="67" spans="2:8" ht="25.5">
      <c r="B67" s="1556"/>
      <c r="C67" s="38" t="s">
        <v>3862</v>
      </c>
      <c r="D67" s="1603"/>
      <c r="E67" s="1166"/>
      <c r="F67" s="60"/>
      <c r="G67" s="1173"/>
      <c r="H67" s="1174"/>
    </row>
    <row r="68" spans="2:8" ht="42.75" customHeight="1">
      <c r="B68" s="1557"/>
      <c r="C68" s="57" t="s">
        <v>1027</v>
      </c>
      <c r="D68" s="1604"/>
      <c r="E68" s="1175" t="s">
        <v>18</v>
      </c>
      <c r="F68" s="55">
        <v>1</v>
      </c>
      <c r="G68" s="1136"/>
      <c r="H68" s="710">
        <f>F68*G68</f>
        <v>0</v>
      </c>
    </row>
    <row r="69" spans="2:8" ht="25.5">
      <c r="B69" s="1555" t="s">
        <v>2658</v>
      </c>
      <c r="C69" s="63" t="s">
        <v>3863</v>
      </c>
      <c r="D69" s="1666"/>
      <c r="E69" s="1162"/>
      <c r="F69" s="58"/>
      <c r="G69" s="1178"/>
      <c r="H69" s="1179"/>
    </row>
    <row r="70" spans="2:8" ht="25.5">
      <c r="B70" s="1556"/>
      <c r="C70" s="225" t="s">
        <v>1036</v>
      </c>
      <c r="D70" s="1667"/>
      <c r="E70" s="1164"/>
      <c r="F70" s="50"/>
      <c r="G70" s="1171"/>
      <c r="H70" s="1172"/>
    </row>
    <row r="71" spans="2:8">
      <c r="B71" s="1556"/>
      <c r="C71" s="39" t="s">
        <v>3864</v>
      </c>
      <c r="D71" s="1667"/>
      <c r="E71" s="1187"/>
      <c r="F71" s="51"/>
      <c r="G71" s="715"/>
      <c r="H71" s="1174"/>
    </row>
    <row r="72" spans="2:8" ht="20.100000000000001" customHeight="1">
      <c r="B72" s="1556"/>
      <c r="C72" s="27" t="s">
        <v>2702</v>
      </c>
      <c r="D72" s="1608"/>
      <c r="E72" s="1168" t="s">
        <v>70</v>
      </c>
      <c r="F72" s="45">
        <v>252</v>
      </c>
      <c r="G72" s="1136"/>
      <c r="H72" s="710">
        <f>F72*G72</f>
        <v>0</v>
      </c>
    </row>
    <row r="73" spans="2:8" ht="20.100000000000001" customHeight="1">
      <c r="B73" s="1556"/>
      <c r="C73" s="27" t="s">
        <v>2703</v>
      </c>
      <c r="D73" s="1608"/>
      <c r="E73" s="1168" t="s">
        <v>70</v>
      </c>
      <c r="F73" s="45">
        <v>128</v>
      </c>
      <c r="G73" s="1136"/>
      <c r="H73" s="710">
        <f t="shared" ref="H73:H80" si="3">F73*G73</f>
        <v>0</v>
      </c>
    </row>
    <row r="74" spans="2:8" ht="20.100000000000001" customHeight="1">
      <c r="B74" s="1556"/>
      <c r="C74" s="27" t="s">
        <v>2704</v>
      </c>
      <c r="D74" s="1608"/>
      <c r="E74" s="1168" t="s">
        <v>70</v>
      </c>
      <c r="F74" s="45">
        <v>132</v>
      </c>
      <c r="G74" s="1136"/>
      <c r="H74" s="710">
        <f t="shared" si="3"/>
        <v>0</v>
      </c>
    </row>
    <row r="75" spans="2:8" ht="20.100000000000001" customHeight="1">
      <c r="B75" s="1556"/>
      <c r="C75" s="27" t="s">
        <v>2705</v>
      </c>
      <c r="D75" s="1608"/>
      <c r="E75" s="1168" t="s">
        <v>70</v>
      </c>
      <c r="F75" s="45">
        <v>124</v>
      </c>
      <c r="G75" s="1136"/>
      <c r="H75" s="710">
        <f t="shared" si="3"/>
        <v>0</v>
      </c>
    </row>
    <row r="76" spans="2:8" ht="20.100000000000001" customHeight="1">
      <c r="B76" s="1556"/>
      <c r="C76" s="27" t="s">
        <v>2706</v>
      </c>
      <c r="D76" s="1608"/>
      <c r="E76" s="1168" t="s">
        <v>70</v>
      </c>
      <c r="F76" s="45">
        <v>120</v>
      </c>
      <c r="G76" s="1136"/>
      <c r="H76" s="710">
        <f t="shared" si="3"/>
        <v>0</v>
      </c>
    </row>
    <row r="77" spans="2:8" ht="20.100000000000001" customHeight="1">
      <c r="B77" s="1556"/>
      <c r="C77" s="27" t="s">
        <v>2707</v>
      </c>
      <c r="D77" s="1608"/>
      <c r="E77" s="1168" t="s">
        <v>70</v>
      </c>
      <c r="F77" s="45">
        <v>120</v>
      </c>
      <c r="G77" s="1136"/>
      <c r="H77" s="710">
        <f t="shared" si="3"/>
        <v>0</v>
      </c>
    </row>
    <row r="78" spans="2:8" ht="20.100000000000001" customHeight="1">
      <c r="B78" s="1556"/>
      <c r="C78" s="27" t="s">
        <v>2708</v>
      </c>
      <c r="D78" s="1608"/>
      <c r="E78" s="1168" t="s">
        <v>70</v>
      </c>
      <c r="F78" s="45">
        <v>54</v>
      </c>
      <c r="G78" s="1136"/>
      <c r="H78" s="710">
        <f t="shared" si="3"/>
        <v>0</v>
      </c>
    </row>
    <row r="79" spans="2:8" ht="20.100000000000001" customHeight="1">
      <c r="B79" s="1556"/>
      <c r="C79" s="27" t="s">
        <v>2709</v>
      </c>
      <c r="D79" s="1608"/>
      <c r="E79" s="1168" t="s">
        <v>70</v>
      </c>
      <c r="F79" s="45">
        <v>60</v>
      </c>
      <c r="G79" s="1136"/>
      <c r="H79" s="710">
        <f t="shared" si="3"/>
        <v>0</v>
      </c>
    </row>
    <row r="80" spans="2:8" ht="20.100000000000001" customHeight="1">
      <c r="B80" s="1557"/>
      <c r="C80" s="27" t="s">
        <v>2710</v>
      </c>
      <c r="D80" s="1609"/>
      <c r="E80" s="1168" t="s">
        <v>70</v>
      </c>
      <c r="F80" s="45">
        <v>60</v>
      </c>
      <c r="G80" s="1136"/>
      <c r="H80" s="710">
        <f t="shared" si="3"/>
        <v>0</v>
      </c>
    </row>
    <row r="81" spans="2:8" ht="25.5">
      <c r="B81" s="1555" t="s">
        <v>2659</v>
      </c>
      <c r="C81" s="63" t="s">
        <v>1037</v>
      </c>
      <c r="D81" s="1612"/>
      <c r="E81" s="1162"/>
      <c r="F81" s="58"/>
      <c r="G81" s="1178"/>
      <c r="H81" s="1179"/>
    </row>
    <row r="82" spans="2:8" ht="25.5">
      <c r="B82" s="1556"/>
      <c r="C82" s="225" t="s">
        <v>1036</v>
      </c>
      <c r="D82" s="1613"/>
      <c r="E82" s="1188"/>
      <c r="F82" s="50"/>
      <c r="G82" s="1171"/>
      <c r="H82" s="1172"/>
    </row>
    <row r="83" spans="2:8" ht="38.25">
      <c r="B83" s="1556"/>
      <c r="C83" s="225" t="s">
        <v>1038</v>
      </c>
      <c r="D83" s="1613"/>
      <c r="E83" s="1188"/>
      <c r="F83" s="50"/>
      <c r="G83" s="1171"/>
      <c r="H83" s="1172"/>
    </row>
    <row r="84" spans="2:8" ht="25.5">
      <c r="B84" s="1556"/>
      <c r="C84" s="225" t="s">
        <v>1039</v>
      </c>
      <c r="D84" s="1613"/>
      <c r="E84" s="1188"/>
      <c r="F84" s="50"/>
      <c r="G84" s="1171"/>
      <c r="H84" s="1172"/>
    </row>
    <row r="85" spans="2:8">
      <c r="B85" s="1556"/>
      <c r="C85" s="225" t="s">
        <v>1040</v>
      </c>
      <c r="D85" s="1613"/>
      <c r="E85" s="1188"/>
      <c r="F85" s="50"/>
      <c r="G85" s="1171"/>
      <c r="H85" s="1172"/>
    </row>
    <row r="86" spans="2:8">
      <c r="B86" s="1556"/>
      <c r="C86" s="94" t="s">
        <v>3865</v>
      </c>
      <c r="D86" s="1613"/>
      <c r="E86" s="1189"/>
      <c r="F86" s="51"/>
      <c r="G86" s="1173"/>
      <c r="H86" s="1174"/>
    </row>
    <row r="87" spans="2:8" ht="20.100000000000001" customHeight="1">
      <c r="B87" s="1556"/>
      <c r="C87" s="29" t="s">
        <v>3866</v>
      </c>
      <c r="D87" s="1668"/>
      <c r="E87" s="1190" t="s">
        <v>18</v>
      </c>
      <c r="F87" s="52">
        <v>2</v>
      </c>
      <c r="G87" s="1137"/>
      <c r="H87" s="710">
        <f>F87*G87</f>
        <v>0</v>
      </c>
    </row>
    <row r="88" spans="2:8" ht="20.100000000000001" customHeight="1">
      <c r="B88" s="1557"/>
      <c r="C88" s="29" t="s">
        <v>3867</v>
      </c>
      <c r="D88" s="1614"/>
      <c r="E88" s="1191" t="s">
        <v>18</v>
      </c>
      <c r="F88" s="45">
        <v>400</v>
      </c>
      <c r="G88" s="1136"/>
      <c r="H88" s="710">
        <f>F88*G88</f>
        <v>0</v>
      </c>
    </row>
    <row r="89" spans="2:8" ht="25.5">
      <c r="B89" s="1555" t="s">
        <v>2660</v>
      </c>
      <c r="C89" s="56" t="s">
        <v>1041</v>
      </c>
      <c r="D89" s="1602"/>
      <c r="E89" s="1162"/>
      <c r="F89" s="58"/>
      <c r="G89" s="1178"/>
      <c r="H89" s="1179"/>
    </row>
    <row r="90" spans="2:8" ht="25.5">
      <c r="B90" s="1556"/>
      <c r="C90" s="225" t="s">
        <v>1042</v>
      </c>
      <c r="D90" s="1603"/>
      <c r="E90" s="1188"/>
      <c r="F90" s="50"/>
      <c r="G90" s="1171"/>
      <c r="H90" s="1172"/>
    </row>
    <row r="91" spans="2:8" ht="38.25">
      <c r="B91" s="1556"/>
      <c r="C91" s="225" t="s">
        <v>1038</v>
      </c>
      <c r="D91" s="1603"/>
      <c r="E91" s="1188"/>
      <c r="F91" s="50"/>
      <c r="G91" s="1171"/>
      <c r="H91" s="1172"/>
    </row>
    <row r="92" spans="2:8">
      <c r="B92" s="1556"/>
      <c r="C92" s="95" t="s">
        <v>1043</v>
      </c>
      <c r="D92" s="1603"/>
      <c r="E92" s="1188"/>
      <c r="F92" s="50"/>
      <c r="G92" s="1171"/>
      <c r="H92" s="1172"/>
    </row>
    <row r="93" spans="2:8" ht="51">
      <c r="B93" s="1556"/>
      <c r="C93" s="38" t="s">
        <v>4711</v>
      </c>
      <c r="D93" s="1603"/>
      <c r="E93" s="1188"/>
      <c r="F93" s="50"/>
      <c r="G93" s="1171"/>
      <c r="H93" s="1172"/>
    </row>
    <row r="94" spans="2:8" ht="38.25">
      <c r="B94" s="1556"/>
      <c r="C94" s="225" t="s">
        <v>1044</v>
      </c>
      <c r="D94" s="1603"/>
      <c r="E94" s="1188"/>
      <c r="F94" s="50"/>
      <c r="G94" s="1171"/>
      <c r="H94" s="1172"/>
    </row>
    <row r="95" spans="2:8" ht="25.5">
      <c r="B95" s="1556"/>
      <c r="C95" s="225" t="s">
        <v>1039</v>
      </c>
      <c r="D95" s="1603"/>
      <c r="E95" s="1188"/>
      <c r="F95" s="50"/>
      <c r="G95" s="1171"/>
      <c r="H95" s="1172"/>
    </row>
    <row r="96" spans="2:8">
      <c r="B96" s="1556"/>
      <c r="C96" s="225" t="s">
        <v>1045</v>
      </c>
      <c r="D96" s="1603"/>
      <c r="E96" s="1188"/>
      <c r="F96" s="50"/>
      <c r="G96" s="1171"/>
      <c r="H96" s="1172"/>
    </row>
    <row r="97" spans="2:8" ht="38.25">
      <c r="B97" s="1556"/>
      <c r="C97" s="225" t="s">
        <v>1046</v>
      </c>
      <c r="D97" s="1603"/>
      <c r="E97" s="1188"/>
      <c r="F97" s="50"/>
      <c r="G97" s="1171"/>
      <c r="H97" s="1172"/>
    </row>
    <row r="98" spans="2:8" ht="25.5">
      <c r="B98" s="1556"/>
      <c r="C98" s="225" t="s">
        <v>1047</v>
      </c>
      <c r="D98" s="1603"/>
      <c r="E98" s="1188"/>
      <c r="F98" s="50"/>
      <c r="G98" s="1171"/>
      <c r="H98" s="1172"/>
    </row>
    <row r="99" spans="2:8">
      <c r="B99" s="1556"/>
      <c r="C99" s="95" t="s">
        <v>1048</v>
      </c>
      <c r="D99" s="1603"/>
      <c r="E99" s="1188"/>
      <c r="F99" s="50"/>
      <c r="G99" s="1171"/>
      <c r="H99" s="1172"/>
    </row>
    <row r="100" spans="2:8" ht="25.5">
      <c r="B100" s="1556"/>
      <c r="C100" s="225" t="s">
        <v>3868</v>
      </c>
      <c r="D100" s="1603"/>
      <c r="E100" s="1188"/>
      <c r="F100" s="50"/>
      <c r="G100" s="1171"/>
      <c r="H100" s="1172"/>
    </row>
    <row r="101" spans="2:8">
      <c r="B101" s="1556"/>
      <c r="C101" s="106" t="s">
        <v>1049</v>
      </c>
      <c r="D101" s="1606"/>
      <c r="E101" s="1189"/>
      <c r="F101" s="51"/>
      <c r="G101" s="1173"/>
      <c r="H101" s="1174" t="s">
        <v>1008</v>
      </c>
    </row>
    <row r="102" spans="2:8" ht="20.100000000000001" customHeight="1">
      <c r="B102" s="1556"/>
      <c r="C102" s="27" t="s">
        <v>2694</v>
      </c>
      <c r="D102" s="1606"/>
      <c r="E102" s="1130" t="s">
        <v>18</v>
      </c>
      <c r="F102" s="44">
        <v>5</v>
      </c>
      <c r="G102" s="1137"/>
      <c r="H102" s="710">
        <f>F102*G102</f>
        <v>0</v>
      </c>
    </row>
    <row r="103" spans="2:8" ht="20.100000000000001" customHeight="1">
      <c r="B103" s="1556"/>
      <c r="C103" s="27" t="s">
        <v>2695</v>
      </c>
      <c r="D103" s="1606"/>
      <c r="E103" s="1130" t="s">
        <v>18</v>
      </c>
      <c r="F103" s="44">
        <v>10</v>
      </c>
      <c r="G103" s="1137"/>
      <c r="H103" s="710">
        <f t="shared" ref="H103:H105" si="4">F103*G103</f>
        <v>0</v>
      </c>
    </row>
    <row r="104" spans="2:8" ht="20.100000000000001" customHeight="1">
      <c r="B104" s="1556"/>
      <c r="C104" s="27" t="s">
        <v>2696</v>
      </c>
      <c r="D104" s="1606"/>
      <c r="E104" s="1130" t="s">
        <v>18</v>
      </c>
      <c r="F104" s="44">
        <v>5</v>
      </c>
      <c r="G104" s="1137"/>
      <c r="H104" s="710">
        <f t="shared" si="4"/>
        <v>0</v>
      </c>
    </row>
    <row r="105" spans="2:8" ht="20.100000000000001" customHeight="1">
      <c r="B105" s="1556"/>
      <c r="C105" s="27" t="s">
        <v>2697</v>
      </c>
      <c r="D105" s="1606"/>
      <c r="E105" s="1130" t="s">
        <v>18</v>
      </c>
      <c r="F105" s="44">
        <v>1</v>
      </c>
      <c r="G105" s="1137"/>
      <c r="H105" s="710">
        <f t="shared" si="4"/>
        <v>0</v>
      </c>
    </row>
    <row r="106" spans="2:8" ht="20.100000000000001" customHeight="1">
      <c r="B106" s="1556"/>
      <c r="C106" s="96" t="s">
        <v>1050</v>
      </c>
      <c r="D106" s="1606"/>
      <c r="E106" s="1192"/>
      <c r="F106" s="61"/>
      <c r="G106" s="1193"/>
      <c r="H106" s="1182"/>
    </row>
    <row r="107" spans="2:8" ht="20.100000000000001" customHeight="1">
      <c r="B107" s="1556"/>
      <c r="C107" s="27" t="s">
        <v>2698</v>
      </c>
      <c r="D107" s="1606"/>
      <c r="E107" s="1130" t="s">
        <v>18</v>
      </c>
      <c r="F107" s="44">
        <v>61</v>
      </c>
      <c r="G107" s="1137"/>
      <c r="H107" s="1194">
        <f>F107*G107</f>
        <v>0</v>
      </c>
    </row>
    <row r="108" spans="2:8" ht="20.100000000000001" customHeight="1">
      <c r="B108" s="1556"/>
      <c r="C108" s="27" t="s">
        <v>2699</v>
      </c>
      <c r="D108" s="1606"/>
      <c r="E108" s="1130" t="s">
        <v>18</v>
      </c>
      <c r="F108" s="44">
        <v>81</v>
      </c>
      <c r="G108" s="1137"/>
      <c r="H108" s="1194">
        <f t="shared" ref="H108:H110" si="5">F108*G108</f>
        <v>0</v>
      </c>
    </row>
    <row r="109" spans="2:8" ht="20.100000000000001" customHeight="1">
      <c r="B109" s="1556"/>
      <c r="C109" s="27" t="s">
        <v>2700</v>
      </c>
      <c r="D109" s="1606"/>
      <c r="E109" s="1130" t="s">
        <v>18</v>
      </c>
      <c r="F109" s="44">
        <v>1</v>
      </c>
      <c r="G109" s="1137"/>
      <c r="H109" s="1194">
        <f t="shared" si="5"/>
        <v>0</v>
      </c>
    </row>
    <row r="110" spans="2:8" ht="20.100000000000001" customHeight="1">
      <c r="B110" s="1557"/>
      <c r="C110" s="27" t="s">
        <v>2701</v>
      </c>
      <c r="D110" s="1604"/>
      <c r="E110" s="1130" t="s">
        <v>18</v>
      </c>
      <c r="F110" s="45">
        <v>2</v>
      </c>
      <c r="G110" s="1137"/>
      <c r="H110" s="1194">
        <f t="shared" si="5"/>
        <v>0</v>
      </c>
    </row>
    <row r="111" spans="2:8" ht="38.25">
      <c r="B111" s="1555" t="s">
        <v>2711</v>
      </c>
      <c r="C111" s="56" t="s">
        <v>1051</v>
      </c>
      <c r="D111" s="1610"/>
      <c r="E111" s="1155"/>
      <c r="F111" s="49"/>
      <c r="G111" s="712"/>
      <c r="H111" s="1170"/>
    </row>
    <row r="112" spans="2:8">
      <c r="B112" s="1556"/>
      <c r="C112" s="225" t="s">
        <v>1052</v>
      </c>
      <c r="D112" s="1611"/>
      <c r="E112" s="1188"/>
      <c r="F112" s="59"/>
      <c r="G112" s="1171"/>
      <c r="H112" s="1172"/>
    </row>
    <row r="113" spans="2:8" ht="25.5">
      <c r="B113" s="1556"/>
      <c r="C113" s="225" t="s">
        <v>1053</v>
      </c>
      <c r="D113" s="1611"/>
      <c r="E113" s="1188"/>
      <c r="F113" s="59"/>
      <c r="G113" s="1171"/>
      <c r="H113" s="1172"/>
    </row>
    <row r="114" spans="2:8">
      <c r="B114" s="1556"/>
      <c r="C114" s="225" t="s">
        <v>1054</v>
      </c>
      <c r="D114" s="1611"/>
      <c r="E114" s="1188"/>
      <c r="F114" s="59"/>
      <c r="G114" s="1171"/>
      <c r="H114" s="1172"/>
    </row>
    <row r="115" spans="2:8" ht="32.25" customHeight="1">
      <c r="B115" s="1556"/>
      <c r="C115" s="225" t="s">
        <v>1055</v>
      </c>
      <c r="D115" s="1611"/>
      <c r="E115" s="1189"/>
      <c r="F115" s="60"/>
      <c r="G115" s="1173"/>
      <c r="H115" s="1174"/>
    </row>
    <row r="116" spans="2:8" ht="38.25">
      <c r="B116" s="1557"/>
      <c r="C116" s="27" t="s">
        <v>1056</v>
      </c>
      <c r="D116" s="1560"/>
      <c r="E116" s="1130" t="s">
        <v>18</v>
      </c>
      <c r="F116" s="55">
        <v>1</v>
      </c>
      <c r="G116" s="1195"/>
      <c r="H116" s="1196">
        <f>F116*G116</f>
        <v>0</v>
      </c>
    </row>
    <row r="117" spans="2:8">
      <c r="B117" s="1566"/>
      <c r="C117" s="1567"/>
      <c r="D117" s="1567"/>
      <c r="E117" s="1567"/>
      <c r="F117" s="1567"/>
      <c r="G117" s="1567"/>
      <c r="H117" s="1568"/>
    </row>
    <row r="118" spans="2:8">
      <c r="B118" s="595" t="s">
        <v>2649</v>
      </c>
      <c r="C118" s="1542" t="s">
        <v>4698</v>
      </c>
      <c r="D118" s="1543"/>
      <c r="E118" s="1543"/>
      <c r="F118" s="1543"/>
      <c r="G118" s="1544"/>
      <c r="H118" s="1169">
        <f>SUM(H45:H116)</f>
        <v>0</v>
      </c>
    </row>
    <row r="119" spans="2:8">
      <c r="B119" s="1627"/>
      <c r="C119" s="1628"/>
      <c r="D119" s="1628"/>
      <c r="E119" s="1628"/>
      <c r="F119" s="1628"/>
      <c r="G119" s="1628"/>
      <c r="H119" s="1629"/>
    </row>
    <row r="120" spans="2:8">
      <c r="B120" s="104" t="s">
        <v>2661</v>
      </c>
      <c r="C120" s="1659" t="s">
        <v>994</v>
      </c>
      <c r="D120" s="1660"/>
      <c r="E120" s="1660"/>
      <c r="F120" s="1660"/>
      <c r="G120" s="1660"/>
      <c r="H120" s="1661"/>
    </row>
    <row r="121" spans="2:8">
      <c r="B121" s="1653"/>
      <c r="C121" s="1654"/>
      <c r="D121" s="1654"/>
      <c r="E121" s="1655"/>
      <c r="F121" s="1655"/>
      <c r="G121" s="1655"/>
      <c r="H121" s="1656"/>
    </row>
    <row r="122" spans="2:8">
      <c r="B122" s="1555" t="s">
        <v>2662</v>
      </c>
      <c r="C122" s="62" t="s">
        <v>1057</v>
      </c>
      <c r="D122" s="1558"/>
      <c r="E122" s="1155"/>
      <c r="F122" s="49"/>
      <c r="G122" s="712"/>
      <c r="H122" s="1170"/>
    </row>
    <row r="123" spans="2:8" ht="38.25">
      <c r="B123" s="1556"/>
      <c r="C123" s="42" t="s">
        <v>1058</v>
      </c>
      <c r="D123" s="1559"/>
      <c r="E123" s="1188"/>
      <c r="F123" s="50"/>
      <c r="G123" s="1171"/>
      <c r="H123" s="1172"/>
    </row>
    <row r="124" spans="2:8" ht="25.5">
      <c r="B124" s="1556"/>
      <c r="C124" s="42" t="s">
        <v>1059</v>
      </c>
      <c r="D124" s="1559"/>
      <c r="E124" s="1188"/>
      <c r="F124" s="50"/>
      <c r="G124" s="1171"/>
      <c r="H124" s="1172"/>
    </row>
    <row r="125" spans="2:8">
      <c r="B125" s="1556"/>
      <c r="C125" s="156" t="s">
        <v>1061</v>
      </c>
      <c r="D125" s="1559"/>
      <c r="E125" s="1197"/>
      <c r="F125" s="157"/>
      <c r="G125" s="1167"/>
      <c r="H125" s="1198"/>
    </row>
    <row r="126" spans="2:8" ht="20.100000000000001" customHeight="1">
      <c r="B126" s="1556"/>
      <c r="C126" s="126" t="s">
        <v>2693</v>
      </c>
      <c r="D126" s="1559"/>
      <c r="E126" s="1199" t="s">
        <v>70</v>
      </c>
      <c r="F126" s="227">
        <v>13000</v>
      </c>
      <c r="G126" s="1132"/>
      <c r="H126" s="1200">
        <f>F126*G126</f>
        <v>0</v>
      </c>
    </row>
    <row r="127" spans="2:8" ht="20.100000000000001" customHeight="1">
      <c r="B127" s="1557"/>
      <c r="C127" s="130" t="s">
        <v>2689</v>
      </c>
      <c r="D127" s="1560"/>
      <c r="E127" s="1168" t="s">
        <v>70</v>
      </c>
      <c r="F127" s="228">
        <v>1250</v>
      </c>
      <c r="G127" s="1132"/>
      <c r="H127" s="1200">
        <f>F127*G127</f>
        <v>0</v>
      </c>
    </row>
    <row r="128" spans="2:8">
      <c r="B128" s="1555" t="s">
        <v>2663</v>
      </c>
      <c r="C128" s="56" t="s">
        <v>1057</v>
      </c>
      <c r="D128" s="1602"/>
      <c r="E128" s="1162"/>
      <c r="F128" s="58"/>
      <c r="G128" s="716"/>
      <c r="H128" s="1179"/>
    </row>
    <row r="129" spans="2:8" ht="51">
      <c r="B129" s="1556"/>
      <c r="C129" s="225" t="s">
        <v>1062</v>
      </c>
      <c r="D129" s="1603"/>
      <c r="E129" s="1188"/>
      <c r="F129" s="50"/>
      <c r="G129" s="716"/>
      <c r="H129" s="1172"/>
    </row>
    <row r="130" spans="2:8" ht="25.5">
      <c r="B130" s="1556"/>
      <c r="C130" s="225" t="s">
        <v>1059</v>
      </c>
      <c r="D130" s="1603"/>
      <c r="E130" s="1188"/>
      <c r="F130" s="50"/>
      <c r="G130" s="716"/>
      <c r="H130" s="1172"/>
    </row>
    <row r="131" spans="2:8">
      <c r="B131" s="1556"/>
      <c r="C131" s="65" t="s">
        <v>1061</v>
      </c>
      <c r="D131" s="1603"/>
      <c r="E131" s="1189"/>
      <c r="F131" s="51"/>
      <c r="G131" s="716"/>
      <c r="H131" s="1174"/>
    </row>
    <row r="132" spans="2:8" ht="20.100000000000001" customHeight="1">
      <c r="B132" s="1556"/>
      <c r="C132" s="27" t="s">
        <v>2693</v>
      </c>
      <c r="D132" s="1606"/>
      <c r="E132" s="1168" t="s">
        <v>70</v>
      </c>
      <c r="F132" s="227">
        <v>3179</v>
      </c>
      <c r="G132" s="1132"/>
      <c r="H132" s="1200">
        <f>F132*G132</f>
        <v>0</v>
      </c>
    </row>
    <row r="133" spans="2:8" ht="20.100000000000001" customHeight="1">
      <c r="B133" s="1557"/>
      <c r="C133" s="27" t="s">
        <v>2689</v>
      </c>
      <c r="D133" s="1604"/>
      <c r="E133" s="1168" t="s">
        <v>70</v>
      </c>
      <c r="F133" s="45">
        <v>360</v>
      </c>
      <c r="G133" s="1132"/>
      <c r="H133" s="1200">
        <f>F133*G133</f>
        <v>0</v>
      </c>
    </row>
    <row r="134" spans="2:8" ht="25.5">
      <c r="B134" s="1555" t="s">
        <v>2664</v>
      </c>
      <c r="C134" s="56" t="s">
        <v>1063</v>
      </c>
      <c r="D134" s="1610"/>
      <c r="E134" s="1162"/>
      <c r="F134" s="58"/>
      <c r="G134" s="716"/>
      <c r="H134" s="1179"/>
    </row>
    <row r="135" spans="2:8" ht="38.25">
      <c r="B135" s="1556"/>
      <c r="C135" s="225" t="s">
        <v>3869</v>
      </c>
      <c r="D135" s="1611"/>
      <c r="E135" s="1188"/>
      <c r="F135" s="50"/>
      <c r="G135" s="716"/>
      <c r="H135" s="1172"/>
    </row>
    <row r="136" spans="2:8" ht="51">
      <c r="B136" s="1556"/>
      <c r="C136" s="225" t="s">
        <v>1064</v>
      </c>
      <c r="D136" s="1611"/>
      <c r="E136" s="1188"/>
      <c r="F136" s="50"/>
      <c r="G136" s="716"/>
      <c r="H136" s="1172"/>
    </row>
    <row r="137" spans="2:8" ht="29.25" customHeight="1">
      <c r="B137" s="1556"/>
      <c r="C137" s="225" t="s">
        <v>1065</v>
      </c>
      <c r="D137" s="1611"/>
      <c r="E137" s="1188"/>
      <c r="F137" s="50"/>
      <c r="G137" s="716"/>
      <c r="H137" s="1172"/>
    </row>
    <row r="138" spans="2:8" ht="20.100000000000001" customHeight="1">
      <c r="B138" s="1556"/>
      <c r="C138" s="27" t="s">
        <v>2690</v>
      </c>
      <c r="D138" s="1559"/>
      <c r="E138" s="1168" t="s">
        <v>70</v>
      </c>
      <c r="F138" s="228">
        <v>280</v>
      </c>
      <c r="G138" s="1132"/>
      <c r="H138" s="1194">
        <f>F138*G138</f>
        <v>0</v>
      </c>
    </row>
    <row r="139" spans="2:8" ht="20.100000000000001" customHeight="1">
      <c r="B139" s="1556"/>
      <c r="C139" s="27" t="s">
        <v>2691</v>
      </c>
      <c r="D139" s="1559"/>
      <c r="E139" s="1168" t="s">
        <v>70</v>
      </c>
      <c r="F139" s="44">
        <v>30</v>
      </c>
      <c r="G139" s="1132"/>
      <c r="H139" s="1194">
        <f t="shared" ref="H139:H140" si="6">F139*G139</f>
        <v>0</v>
      </c>
    </row>
    <row r="140" spans="2:8" ht="20.100000000000001" customHeight="1">
      <c r="B140" s="1557"/>
      <c r="C140" s="27" t="s">
        <v>2692</v>
      </c>
      <c r="D140" s="1560"/>
      <c r="E140" s="1168" t="s">
        <v>70</v>
      </c>
      <c r="F140" s="45">
        <v>193</v>
      </c>
      <c r="G140" s="1132"/>
      <c r="H140" s="1194">
        <f t="shared" si="6"/>
        <v>0</v>
      </c>
    </row>
    <row r="141" spans="2:8" ht="25.5">
      <c r="B141" s="1555" t="s">
        <v>2665</v>
      </c>
      <c r="C141" s="56" t="s">
        <v>1066</v>
      </c>
      <c r="D141" s="1610"/>
      <c r="E141" s="1162"/>
      <c r="F141" s="58"/>
      <c r="G141" s="716"/>
      <c r="H141" s="1179"/>
    </row>
    <row r="142" spans="2:8" ht="38.25">
      <c r="B142" s="1556"/>
      <c r="C142" s="225" t="s">
        <v>1067</v>
      </c>
      <c r="D142" s="1611"/>
      <c r="E142" s="1188"/>
      <c r="F142" s="50"/>
      <c r="G142" s="716"/>
      <c r="H142" s="1172"/>
    </row>
    <row r="143" spans="2:8" ht="51">
      <c r="B143" s="1556"/>
      <c r="C143" s="225" t="s">
        <v>1068</v>
      </c>
      <c r="D143" s="1611"/>
      <c r="E143" s="1188"/>
      <c r="F143" s="50"/>
      <c r="G143" s="716"/>
      <c r="H143" s="1172"/>
    </row>
    <row r="144" spans="2:8">
      <c r="B144" s="1556"/>
      <c r="C144" s="225" t="s">
        <v>1069</v>
      </c>
      <c r="D144" s="1611"/>
      <c r="E144" s="1188"/>
      <c r="F144" s="50"/>
      <c r="G144" s="716"/>
      <c r="H144" s="1172"/>
    </row>
    <row r="145" spans="2:8" ht="25.5">
      <c r="B145" s="1556"/>
      <c r="C145" s="225" t="s">
        <v>1070</v>
      </c>
      <c r="D145" s="1611"/>
      <c r="E145" s="1188"/>
      <c r="F145" s="50"/>
      <c r="G145" s="716"/>
      <c r="H145" s="1172"/>
    </row>
    <row r="146" spans="2:8">
      <c r="B146" s="1556"/>
      <c r="C146" s="225" t="s">
        <v>1071</v>
      </c>
      <c r="D146" s="1611"/>
      <c r="E146" s="1188"/>
      <c r="F146" s="50"/>
      <c r="G146" s="716"/>
      <c r="H146" s="1172"/>
    </row>
    <row r="147" spans="2:8" ht="20.100000000000001" customHeight="1">
      <c r="B147" s="1557"/>
      <c r="C147" s="27" t="s">
        <v>1072</v>
      </c>
      <c r="D147" s="1560"/>
      <c r="E147" s="1130" t="s">
        <v>18</v>
      </c>
      <c r="F147" s="44">
        <v>210</v>
      </c>
      <c r="G147" s="1132"/>
      <c r="H147" s="1194">
        <f>F147*G147</f>
        <v>0</v>
      </c>
    </row>
    <row r="148" spans="2:8" ht="25.5">
      <c r="B148" s="1555" t="s">
        <v>2666</v>
      </c>
      <c r="C148" s="56" t="s">
        <v>1073</v>
      </c>
      <c r="D148" s="1610"/>
      <c r="E148" s="1162"/>
      <c r="F148" s="58"/>
      <c r="G148" s="716"/>
      <c r="H148" s="1179"/>
    </row>
    <row r="149" spans="2:8" ht="38.25">
      <c r="B149" s="1556"/>
      <c r="C149" s="225" t="s">
        <v>1074</v>
      </c>
      <c r="D149" s="1611"/>
      <c r="E149" s="1188"/>
      <c r="F149" s="50"/>
      <c r="G149" s="716"/>
      <c r="H149" s="1172"/>
    </row>
    <row r="150" spans="2:8" ht="51">
      <c r="B150" s="1556"/>
      <c r="C150" s="225" t="s">
        <v>1068</v>
      </c>
      <c r="D150" s="1611"/>
      <c r="E150" s="1188"/>
      <c r="F150" s="50"/>
      <c r="G150" s="716"/>
      <c r="H150" s="1172"/>
    </row>
    <row r="151" spans="2:8">
      <c r="B151" s="1556"/>
      <c r="C151" s="225" t="s">
        <v>1069</v>
      </c>
      <c r="D151" s="1611"/>
      <c r="E151" s="1188"/>
      <c r="F151" s="50"/>
      <c r="G151" s="716"/>
      <c r="H151" s="1172"/>
    </row>
    <row r="152" spans="2:8" ht="25.5">
      <c r="B152" s="1556"/>
      <c r="C152" s="225" t="s">
        <v>1070</v>
      </c>
      <c r="D152" s="1611"/>
      <c r="E152" s="1188"/>
      <c r="F152" s="50"/>
      <c r="G152" s="716"/>
      <c r="H152" s="1172"/>
    </row>
    <row r="153" spans="2:8">
      <c r="B153" s="1556"/>
      <c r="C153" s="225" t="s">
        <v>1071</v>
      </c>
      <c r="D153" s="1611"/>
      <c r="E153" s="1188"/>
      <c r="F153" s="50"/>
      <c r="G153" s="716"/>
      <c r="H153" s="1172"/>
    </row>
    <row r="154" spans="2:8" ht="20.100000000000001" customHeight="1">
      <c r="B154" s="1557"/>
      <c r="C154" s="27" t="s">
        <v>1075</v>
      </c>
      <c r="D154" s="1560"/>
      <c r="E154" s="1130" t="s">
        <v>18</v>
      </c>
      <c r="F154" s="44">
        <v>105</v>
      </c>
      <c r="G154" s="1132"/>
      <c r="H154" s="1194">
        <f>F154*G154</f>
        <v>0</v>
      </c>
    </row>
    <row r="155" spans="2:8" ht="25.5">
      <c r="B155" s="1555" t="s">
        <v>2667</v>
      </c>
      <c r="C155" s="56" t="s">
        <v>1076</v>
      </c>
      <c r="D155" s="1610"/>
      <c r="E155" s="1162"/>
      <c r="F155" s="58"/>
      <c r="G155" s="716"/>
      <c r="H155" s="1179"/>
    </row>
    <row r="156" spans="2:8" ht="38.25">
      <c r="B156" s="1556"/>
      <c r="C156" s="225" t="s">
        <v>1077</v>
      </c>
      <c r="D156" s="1611"/>
      <c r="E156" s="1188"/>
      <c r="F156" s="50"/>
      <c r="G156" s="716"/>
      <c r="H156" s="1172"/>
    </row>
    <row r="157" spans="2:8" ht="51">
      <c r="B157" s="1556"/>
      <c r="C157" s="225" t="s">
        <v>1078</v>
      </c>
      <c r="D157" s="1611"/>
      <c r="E157" s="1188"/>
      <c r="F157" s="50"/>
      <c r="G157" s="716"/>
      <c r="H157" s="1172"/>
    </row>
    <row r="158" spans="2:8" ht="20.100000000000001" customHeight="1">
      <c r="B158" s="1556"/>
      <c r="C158" s="27" t="s">
        <v>2688</v>
      </c>
      <c r="D158" s="1559"/>
      <c r="E158" s="1168" t="s">
        <v>70</v>
      </c>
      <c r="F158" s="44">
        <v>700</v>
      </c>
      <c r="G158" s="1132"/>
      <c r="H158" s="1194">
        <f>F158*G158</f>
        <v>0</v>
      </c>
    </row>
    <row r="159" spans="2:8" ht="20.100000000000001" customHeight="1">
      <c r="B159" s="1557"/>
      <c r="C159" s="27" t="s">
        <v>2689</v>
      </c>
      <c r="D159" s="1560"/>
      <c r="E159" s="1168" t="s">
        <v>70</v>
      </c>
      <c r="F159" s="45">
        <v>50</v>
      </c>
      <c r="G159" s="1132"/>
      <c r="H159" s="1194">
        <f>F159*G159</f>
        <v>0</v>
      </c>
    </row>
    <row r="160" spans="2:8" ht="25.5">
      <c r="B160" s="1555" t="s">
        <v>2668</v>
      </c>
      <c r="C160" s="56" t="s">
        <v>1079</v>
      </c>
      <c r="D160" s="1610"/>
      <c r="E160" s="1162"/>
      <c r="F160" s="58"/>
      <c r="G160" s="716"/>
      <c r="H160" s="1179"/>
    </row>
    <row r="161" spans="2:8" ht="38.25">
      <c r="B161" s="1556"/>
      <c r="C161" s="225" t="s">
        <v>3870</v>
      </c>
      <c r="D161" s="1611"/>
      <c r="E161" s="1186"/>
      <c r="F161" s="50"/>
      <c r="G161" s="716"/>
      <c r="H161" s="1172"/>
    </row>
    <row r="162" spans="2:8" ht="38.25">
      <c r="B162" s="1556"/>
      <c r="C162" s="225" t="s">
        <v>1080</v>
      </c>
      <c r="D162" s="1611"/>
      <c r="E162" s="1188"/>
      <c r="F162" s="50"/>
      <c r="G162" s="716"/>
      <c r="H162" s="1172"/>
    </row>
    <row r="163" spans="2:8">
      <c r="B163" s="1556"/>
      <c r="C163" s="225" t="s">
        <v>1069</v>
      </c>
      <c r="D163" s="1611"/>
      <c r="E163" s="1188"/>
      <c r="F163" s="50"/>
      <c r="G163" s="716"/>
      <c r="H163" s="1172"/>
    </row>
    <row r="164" spans="2:8">
      <c r="B164" s="1556"/>
      <c r="C164" s="225" t="s">
        <v>1081</v>
      </c>
      <c r="D164" s="1611"/>
      <c r="E164" s="1188"/>
      <c r="F164" s="50"/>
      <c r="G164" s="716"/>
      <c r="H164" s="1172"/>
    </row>
    <row r="165" spans="2:8" ht="20.100000000000001" customHeight="1">
      <c r="B165" s="1557"/>
      <c r="C165" s="27" t="s">
        <v>1082</v>
      </c>
      <c r="D165" s="1560"/>
      <c r="E165" s="1130" t="s">
        <v>18</v>
      </c>
      <c r="F165" s="44">
        <v>150</v>
      </c>
      <c r="G165" s="1132"/>
      <c r="H165" s="1194">
        <f>F165*G165</f>
        <v>0</v>
      </c>
    </row>
    <row r="166" spans="2:8" ht="25.5">
      <c r="B166" s="1555" t="s">
        <v>2669</v>
      </c>
      <c r="C166" s="56" t="s">
        <v>1083</v>
      </c>
      <c r="D166" s="1610"/>
      <c r="E166" s="1162"/>
      <c r="F166" s="58"/>
      <c r="G166" s="716"/>
      <c r="H166" s="1179"/>
    </row>
    <row r="167" spans="2:8" ht="25.5">
      <c r="B167" s="1556"/>
      <c r="C167" s="225" t="s">
        <v>4630</v>
      </c>
      <c r="D167" s="1611"/>
      <c r="E167" s="1188"/>
      <c r="F167" s="50"/>
      <c r="G167" s="716"/>
      <c r="H167" s="1172"/>
    </row>
    <row r="168" spans="2:8" ht="38.25">
      <c r="B168" s="1556"/>
      <c r="C168" s="225" t="s">
        <v>1084</v>
      </c>
      <c r="D168" s="1611"/>
      <c r="E168" s="1188"/>
      <c r="F168" s="50"/>
      <c r="G168" s="716"/>
      <c r="H168" s="1172"/>
    </row>
    <row r="169" spans="2:8" ht="38.25">
      <c r="B169" s="1556"/>
      <c r="C169" s="225" t="s">
        <v>1085</v>
      </c>
      <c r="D169" s="1611"/>
      <c r="E169" s="1188"/>
      <c r="F169" s="50"/>
      <c r="G169" s="716"/>
      <c r="H169" s="1172"/>
    </row>
    <row r="170" spans="2:8">
      <c r="B170" s="1556"/>
      <c r="C170" s="225" t="s">
        <v>1086</v>
      </c>
      <c r="D170" s="1611"/>
      <c r="E170" s="1188"/>
      <c r="F170" s="50"/>
      <c r="G170" s="716"/>
      <c r="H170" s="1172"/>
    </row>
    <row r="171" spans="2:8" ht="25.5">
      <c r="B171" s="1557"/>
      <c r="C171" s="27" t="s">
        <v>3871</v>
      </c>
      <c r="D171" s="1560"/>
      <c r="E171" s="1201" t="s">
        <v>18</v>
      </c>
      <c r="F171" s="47">
        <v>75</v>
      </c>
      <c r="G171" s="1132"/>
      <c r="H171" s="1194">
        <f>F171*G171</f>
        <v>0</v>
      </c>
    </row>
    <row r="172" spans="2:8">
      <c r="B172" s="1555" t="s">
        <v>2670</v>
      </c>
      <c r="C172" s="56" t="s">
        <v>2608</v>
      </c>
      <c r="D172" s="1602"/>
      <c r="E172" s="1162"/>
      <c r="F172" s="58"/>
      <c r="G172" s="716"/>
      <c r="H172" s="1179"/>
    </row>
    <row r="173" spans="2:8" ht="25.5">
      <c r="B173" s="1556"/>
      <c r="C173" s="225" t="s">
        <v>1087</v>
      </c>
      <c r="D173" s="1603"/>
      <c r="E173" s="1188"/>
      <c r="F173" s="50"/>
      <c r="G173" s="716"/>
      <c r="H173" s="1172"/>
    </row>
    <row r="174" spans="2:8">
      <c r="B174" s="1556"/>
      <c r="C174" s="225" t="s">
        <v>3872</v>
      </c>
      <c r="D174" s="1603"/>
      <c r="E174" s="1188"/>
      <c r="F174" s="50"/>
      <c r="G174" s="716"/>
      <c r="H174" s="1172"/>
    </row>
    <row r="175" spans="2:8">
      <c r="B175" s="1556"/>
      <c r="C175" s="225" t="s">
        <v>1088</v>
      </c>
      <c r="D175" s="1603"/>
      <c r="E175" s="1188"/>
      <c r="F175" s="50"/>
      <c r="G175" s="716"/>
      <c r="H175" s="1172"/>
    </row>
    <row r="176" spans="2:8" ht="25.5">
      <c r="B176" s="1556"/>
      <c r="C176" s="225" t="s">
        <v>1089</v>
      </c>
      <c r="D176" s="1603"/>
      <c r="E176" s="1188"/>
      <c r="F176" s="50"/>
      <c r="G176" s="716"/>
      <c r="H176" s="1172"/>
    </row>
    <row r="177" spans="2:8" ht="25.5">
      <c r="B177" s="1556"/>
      <c r="C177" s="225" t="s">
        <v>1090</v>
      </c>
      <c r="D177" s="1603"/>
      <c r="E177" s="1188"/>
      <c r="F177" s="50"/>
      <c r="G177" s="716"/>
      <c r="H177" s="1172"/>
    </row>
    <row r="178" spans="2:8">
      <c r="B178" s="1556"/>
      <c r="C178" s="65" t="s">
        <v>1061</v>
      </c>
      <c r="D178" s="1603"/>
      <c r="E178" s="1189"/>
      <c r="F178" s="51"/>
      <c r="G178" s="716"/>
      <c r="H178" s="1174"/>
    </row>
    <row r="179" spans="2:8" ht="20.100000000000001" customHeight="1">
      <c r="B179" s="1556"/>
      <c r="C179" s="27" t="s">
        <v>2686</v>
      </c>
      <c r="D179" s="1606"/>
      <c r="E179" s="1190" t="s">
        <v>18</v>
      </c>
      <c r="F179" s="52">
        <v>72</v>
      </c>
      <c r="G179" s="1132"/>
      <c r="H179" s="1200">
        <f>F179*G179</f>
        <v>0</v>
      </c>
    </row>
    <row r="180" spans="2:8" ht="20.100000000000001" customHeight="1">
      <c r="B180" s="1557"/>
      <c r="C180" s="27" t="s">
        <v>2687</v>
      </c>
      <c r="D180" s="1604"/>
      <c r="E180" s="1191" t="s">
        <v>18</v>
      </c>
      <c r="F180" s="45">
        <v>20</v>
      </c>
      <c r="G180" s="1132"/>
      <c r="H180" s="1200">
        <f>F180*G180</f>
        <v>0</v>
      </c>
    </row>
    <row r="181" spans="2:8">
      <c r="B181" s="1555" t="s">
        <v>2671</v>
      </c>
      <c r="C181" s="83" t="s">
        <v>2609</v>
      </c>
      <c r="D181" s="1602"/>
      <c r="E181" s="1162"/>
      <c r="F181" s="58"/>
      <c r="G181" s="716"/>
      <c r="H181" s="1179"/>
    </row>
    <row r="182" spans="2:8" ht="38.25">
      <c r="B182" s="1556"/>
      <c r="C182" s="225" t="s">
        <v>1091</v>
      </c>
      <c r="D182" s="1603"/>
      <c r="E182" s="1188"/>
      <c r="F182" s="50"/>
      <c r="G182" s="716"/>
      <c r="H182" s="1172"/>
    </row>
    <row r="183" spans="2:8" ht="25.5">
      <c r="B183" s="1556"/>
      <c r="C183" s="225" t="s">
        <v>3873</v>
      </c>
      <c r="D183" s="1603"/>
      <c r="E183" s="1188"/>
      <c r="F183" s="50"/>
      <c r="G183" s="716"/>
      <c r="H183" s="1172"/>
    </row>
    <row r="184" spans="2:8">
      <c r="B184" s="1556"/>
      <c r="C184" s="225" t="s">
        <v>1088</v>
      </c>
      <c r="D184" s="1603"/>
      <c r="E184" s="1188"/>
      <c r="F184" s="50"/>
      <c r="G184" s="716"/>
      <c r="H184" s="1172"/>
    </row>
    <row r="185" spans="2:8" ht="25.5">
      <c r="B185" s="1556"/>
      <c r="C185" s="225" t="s">
        <v>1089</v>
      </c>
      <c r="D185" s="1603"/>
      <c r="E185" s="1188"/>
      <c r="F185" s="50"/>
      <c r="G185" s="716"/>
      <c r="H185" s="1172"/>
    </row>
    <row r="186" spans="2:8" ht="25.5">
      <c r="B186" s="1556"/>
      <c r="C186" s="225" t="s">
        <v>1092</v>
      </c>
      <c r="D186" s="1603"/>
      <c r="E186" s="1188"/>
      <c r="F186" s="50"/>
      <c r="G186" s="716"/>
      <c r="H186" s="1172"/>
    </row>
    <row r="187" spans="2:8">
      <c r="B187" s="1556"/>
      <c r="C187" s="65" t="s">
        <v>1061</v>
      </c>
      <c r="D187" s="1603"/>
      <c r="E187" s="1189"/>
      <c r="F187" s="51"/>
      <c r="G187" s="716"/>
      <c r="H187" s="1174"/>
    </row>
    <row r="188" spans="2:8" ht="20.100000000000001" customHeight="1">
      <c r="B188" s="1556"/>
      <c r="C188" s="27" t="s">
        <v>2682</v>
      </c>
      <c r="D188" s="1606"/>
      <c r="E188" s="1190" t="s">
        <v>18</v>
      </c>
      <c r="F188" s="52">
        <v>7</v>
      </c>
      <c r="G188" s="1132"/>
      <c r="H188" s="1200">
        <f>F188*G188</f>
        <v>0</v>
      </c>
    </row>
    <row r="189" spans="2:8" ht="20.100000000000001" customHeight="1">
      <c r="B189" s="1556"/>
      <c r="C189" s="27" t="s">
        <v>2684</v>
      </c>
      <c r="D189" s="1606"/>
      <c r="E189" s="1130" t="s">
        <v>18</v>
      </c>
      <c r="F189" s="44">
        <v>8</v>
      </c>
      <c r="G189" s="1132"/>
      <c r="H189" s="1200">
        <f t="shared" ref="H189:H190" si="7">F189*G189</f>
        <v>0</v>
      </c>
    </row>
    <row r="190" spans="2:8" ht="20.100000000000001" customHeight="1">
      <c r="B190" s="1557"/>
      <c r="C190" s="27" t="s">
        <v>2685</v>
      </c>
      <c r="D190" s="1604"/>
      <c r="E190" s="1191" t="s">
        <v>18</v>
      </c>
      <c r="F190" s="45">
        <v>15</v>
      </c>
      <c r="G190" s="1132"/>
      <c r="H190" s="1200">
        <f t="shared" si="7"/>
        <v>0</v>
      </c>
    </row>
    <row r="191" spans="2:8">
      <c r="B191" s="1555" t="s">
        <v>2672</v>
      </c>
      <c r="C191" s="83" t="s">
        <v>2610</v>
      </c>
      <c r="D191" s="1602"/>
      <c r="E191" s="1162"/>
      <c r="F191" s="58"/>
      <c r="G191" s="716"/>
      <c r="H191" s="1179"/>
    </row>
    <row r="192" spans="2:8" ht="38.25">
      <c r="B192" s="1556"/>
      <c r="C192" s="225" t="s">
        <v>1093</v>
      </c>
      <c r="D192" s="1603"/>
      <c r="E192" s="1188"/>
      <c r="F192" s="50"/>
      <c r="G192" s="716"/>
      <c r="H192" s="1172"/>
    </row>
    <row r="193" spans="2:8">
      <c r="B193" s="1556"/>
      <c r="C193" s="225" t="s">
        <v>3872</v>
      </c>
      <c r="D193" s="1603"/>
      <c r="E193" s="1188"/>
      <c r="F193" s="50"/>
      <c r="G193" s="716"/>
      <c r="H193" s="1172"/>
    </row>
    <row r="194" spans="2:8">
      <c r="B194" s="1556"/>
      <c r="C194" s="225" t="s">
        <v>1088</v>
      </c>
      <c r="D194" s="1603"/>
      <c r="E194" s="1188"/>
      <c r="F194" s="50"/>
      <c r="G194" s="716"/>
      <c r="H194" s="1172"/>
    </row>
    <row r="195" spans="2:8" ht="25.5">
      <c r="B195" s="1556"/>
      <c r="C195" s="225" t="s">
        <v>1089</v>
      </c>
      <c r="D195" s="1603"/>
      <c r="E195" s="1188"/>
      <c r="F195" s="50"/>
      <c r="G195" s="716"/>
      <c r="H195" s="1172"/>
    </row>
    <row r="196" spans="2:8" ht="38.25">
      <c r="B196" s="1556"/>
      <c r="C196" s="225" t="s">
        <v>1094</v>
      </c>
      <c r="D196" s="1603"/>
      <c r="E196" s="1188"/>
      <c r="F196" s="50"/>
      <c r="G196" s="716"/>
      <c r="H196" s="1172"/>
    </row>
    <row r="197" spans="2:8">
      <c r="B197" s="1556"/>
      <c r="C197" s="65" t="s">
        <v>1061</v>
      </c>
      <c r="D197" s="1603"/>
      <c r="E197" s="1189"/>
      <c r="F197" s="51"/>
      <c r="G197" s="716"/>
      <c r="H197" s="1174"/>
    </row>
    <row r="198" spans="2:8" ht="20.100000000000001" customHeight="1">
      <c r="B198" s="1556"/>
      <c r="C198" s="27" t="s">
        <v>2682</v>
      </c>
      <c r="D198" s="1606"/>
      <c r="E198" s="1190" t="s">
        <v>18</v>
      </c>
      <c r="F198" s="52">
        <v>190</v>
      </c>
      <c r="G198" s="1132"/>
      <c r="H198" s="1200">
        <f>F198*G198</f>
        <v>0</v>
      </c>
    </row>
    <row r="199" spans="2:8" ht="20.100000000000001" customHeight="1">
      <c r="B199" s="1557"/>
      <c r="C199" s="27" t="s">
        <v>2683</v>
      </c>
      <c r="D199" s="1604"/>
      <c r="E199" s="1191" t="s">
        <v>18</v>
      </c>
      <c r="F199" s="45">
        <v>38</v>
      </c>
      <c r="G199" s="1132"/>
      <c r="H199" s="1196">
        <f>F199*G199</f>
        <v>0</v>
      </c>
    </row>
    <row r="200" spans="2:8" ht="25.5">
      <c r="B200" s="1555" t="s">
        <v>2673</v>
      </c>
      <c r="C200" s="56" t="s">
        <v>1095</v>
      </c>
      <c r="D200" s="1610"/>
      <c r="E200" s="1162"/>
      <c r="F200" s="58"/>
      <c r="G200" s="716"/>
      <c r="H200" s="1179"/>
    </row>
    <row r="201" spans="2:8" ht="25.5">
      <c r="B201" s="1556"/>
      <c r="C201" s="225" t="s">
        <v>1087</v>
      </c>
      <c r="D201" s="1611"/>
      <c r="E201" s="1188"/>
      <c r="F201" s="50"/>
      <c r="G201" s="716"/>
      <c r="H201" s="1172"/>
    </row>
    <row r="202" spans="2:8">
      <c r="B202" s="1556"/>
      <c r="C202" s="39" t="s">
        <v>1096</v>
      </c>
      <c r="D202" s="1611"/>
      <c r="E202" s="1189"/>
      <c r="F202" s="51"/>
      <c r="G202" s="716"/>
      <c r="H202" s="1174"/>
    </row>
    <row r="203" spans="2:8" ht="20.100000000000001" customHeight="1">
      <c r="B203" s="1556"/>
      <c r="C203" s="33" t="s">
        <v>2679</v>
      </c>
      <c r="D203" s="1559"/>
      <c r="E203" s="1190" t="s">
        <v>18</v>
      </c>
      <c r="F203" s="227">
        <v>1530</v>
      </c>
      <c r="G203" s="1132"/>
      <c r="H203" s="1200">
        <f>F203*G203</f>
        <v>0</v>
      </c>
    </row>
    <row r="204" spans="2:8" ht="20.100000000000001" customHeight="1">
      <c r="B204" s="1556"/>
      <c r="C204" s="33" t="s">
        <v>2680</v>
      </c>
      <c r="D204" s="1559"/>
      <c r="E204" s="1130" t="s">
        <v>18</v>
      </c>
      <c r="F204" s="228">
        <v>1240</v>
      </c>
      <c r="G204" s="1132"/>
      <c r="H204" s="1200">
        <f t="shared" ref="H204:H205" si="8">F204*G204</f>
        <v>0</v>
      </c>
    </row>
    <row r="205" spans="2:8" ht="20.100000000000001" customHeight="1">
      <c r="B205" s="1557"/>
      <c r="C205" s="33" t="s">
        <v>2681</v>
      </c>
      <c r="D205" s="1560"/>
      <c r="E205" s="1191" t="s">
        <v>18</v>
      </c>
      <c r="F205" s="215">
        <v>2450</v>
      </c>
      <c r="G205" s="1132"/>
      <c r="H205" s="1200">
        <f t="shared" si="8"/>
        <v>0</v>
      </c>
    </row>
    <row r="206" spans="2:8">
      <c r="B206" s="1555" t="s">
        <v>2674</v>
      </c>
      <c r="C206" s="56" t="s">
        <v>1097</v>
      </c>
      <c r="D206" s="1602"/>
      <c r="E206" s="1162"/>
      <c r="F206" s="58"/>
      <c r="G206" s="716"/>
      <c r="H206" s="1179"/>
    </row>
    <row r="207" spans="2:8" ht="25.5">
      <c r="B207" s="1556"/>
      <c r="C207" s="225" t="s">
        <v>1098</v>
      </c>
      <c r="D207" s="1603"/>
      <c r="E207" s="1188"/>
      <c r="F207" s="50"/>
      <c r="G207" s="716"/>
      <c r="H207" s="1172"/>
    </row>
    <row r="208" spans="2:8" ht="25.5">
      <c r="B208" s="1556"/>
      <c r="C208" s="225" t="s">
        <v>1099</v>
      </c>
      <c r="D208" s="1603"/>
      <c r="E208" s="1188"/>
      <c r="F208" s="50"/>
      <c r="G208" s="716"/>
      <c r="H208" s="1172"/>
    </row>
    <row r="209" spans="2:8">
      <c r="B209" s="1556"/>
      <c r="C209" s="100" t="s">
        <v>1061</v>
      </c>
      <c r="D209" s="1603"/>
      <c r="E209" s="1189"/>
      <c r="F209" s="51"/>
      <c r="G209" s="716"/>
      <c r="H209" s="1174"/>
    </row>
    <row r="210" spans="2:8" ht="20.100000000000001" customHeight="1">
      <c r="B210" s="1556"/>
      <c r="C210" s="33" t="s">
        <v>2676</v>
      </c>
      <c r="D210" s="1606"/>
      <c r="E210" s="1190" t="s">
        <v>18</v>
      </c>
      <c r="F210" s="52">
        <v>350</v>
      </c>
      <c r="G210" s="1132"/>
      <c r="H210" s="1200">
        <f>F210*G210</f>
        <v>0</v>
      </c>
    </row>
    <row r="211" spans="2:8" ht="20.100000000000001" customHeight="1">
      <c r="B211" s="1557"/>
      <c r="C211" s="66" t="s">
        <v>2677</v>
      </c>
      <c r="D211" s="1604"/>
      <c r="E211" s="1191" t="s">
        <v>18</v>
      </c>
      <c r="F211" s="45">
        <v>55</v>
      </c>
      <c r="G211" s="1132"/>
      <c r="H211" s="1200">
        <f>F211*G211</f>
        <v>0</v>
      </c>
    </row>
    <row r="212" spans="2:8">
      <c r="B212" s="1684" t="s">
        <v>2675</v>
      </c>
      <c r="C212" s="56" t="s">
        <v>3874</v>
      </c>
      <c r="D212" s="1602"/>
      <c r="E212" s="1162"/>
      <c r="F212" s="58"/>
      <c r="G212" s="716"/>
      <c r="H212" s="1179"/>
    </row>
    <row r="213" spans="2:8" ht="38.25">
      <c r="B213" s="1685"/>
      <c r="C213" s="225" t="s">
        <v>1100</v>
      </c>
      <c r="D213" s="1603"/>
      <c r="E213" s="1188"/>
      <c r="F213" s="50"/>
      <c r="G213" s="716"/>
      <c r="H213" s="1172"/>
    </row>
    <row r="214" spans="2:8">
      <c r="B214" s="1685"/>
      <c r="C214" s="225" t="s">
        <v>3875</v>
      </c>
      <c r="D214" s="1603"/>
      <c r="E214" s="1186"/>
      <c r="F214" s="50"/>
      <c r="G214" s="716"/>
      <c r="H214" s="1172"/>
    </row>
    <row r="215" spans="2:8" ht="38.25">
      <c r="B215" s="1685"/>
      <c r="C215" s="225" t="s">
        <v>1101</v>
      </c>
      <c r="D215" s="1603"/>
      <c r="E215" s="1188"/>
      <c r="F215" s="50"/>
      <c r="G215" s="716"/>
      <c r="H215" s="1172"/>
    </row>
    <row r="216" spans="2:8" ht="38.25">
      <c r="B216" s="1685"/>
      <c r="C216" s="225" t="s">
        <v>1102</v>
      </c>
      <c r="D216" s="1603"/>
      <c r="E216" s="1188"/>
      <c r="F216" s="50"/>
      <c r="G216" s="716"/>
      <c r="H216" s="1172"/>
    </row>
    <row r="217" spans="2:8">
      <c r="B217" s="1685"/>
      <c r="C217" s="105" t="s">
        <v>1061</v>
      </c>
      <c r="D217" s="1603"/>
      <c r="E217" s="1188"/>
      <c r="F217" s="50"/>
      <c r="G217" s="716"/>
      <c r="H217" s="1172"/>
    </row>
    <row r="218" spans="2:8">
      <c r="B218" s="1685"/>
      <c r="C218" s="67" t="s">
        <v>3876</v>
      </c>
      <c r="D218" s="1603"/>
      <c r="E218" s="1187"/>
      <c r="F218" s="51"/>
      <c r="G218" s="716"/>
      <c r="H218" s="1174" t="s">
        <v>1008</v>
      </c>
    </row>
    <row r="219" spans="2:8" ht="20.100000000000001" customHeight="1">
      <c r="B219" s="1685"/>
      <c r="C219" s="68" t="s">
        <v>3877</v>
      </c>
      <c r="D219" s="1606"/>
      <c r="E219" s="1190" t="s">
        <v>18</v>
      </c>
      <c r="F219" s="52">
        <v>1</v>
      </c>
      <c r="G219" s="1132"/>
      <c r="H219" s="1200">
        <f>F219*G219</f>
        <v>0</v>
      </c>
    </row>
    <row r="220" spans="2:8" ht="20.100000000000001" customHeight="1">
      <c r="B220" s="1685"/>
      <c r="C220" s="68" t="s">
        <v>3878</v>
      </c>
      <c r="D220" s="1606"/>
      <c r="E220" s="1130" t="s">
        <v>18</v>
      </c>
      <c r="F220" s="44">
        <v>4</v>
      </c>
      <c r="G220" s="1132"/>
      <c r="H220" s="1200">
        <f t="shared" ref="H220:H221" si="9">F220*G220</f>
        <v>0</v>
      </c>
    </row>
    <row r="221" spans="2:8" ht="20.100000000000001" customHeight="1">
      <c r="B221" s="1686"/>
      <c r="C221" s="68" t="s">
        <v>2678</v>
      </c>
      <c r="D221" s="1604"/>
      <c r="E221" s="1130" t="s">
        <v>18</v>
      </c>
      <c r="F221" s="44">
        <v>4</v>
      </c>
      <c r="G221" s="1132"/>
      <c r="H221" s="1200">
        <f t="shared" si="9"/>
        <v>0</v>
      </c>
    </row>
    <row r="222" spans="2:8">
      <c r="B222" s="1566"/>
      <c r="C222" s="1567"/>
      <c r="D222" s="1567"/>
      <c r="E222" s="1567"/>
      <c r="F222" s="1567"/>
      <c r="G222" s="1567"/>
      <c r="H222" s="1568"/>
    </row>
    <row r="223" spans="2:8">
      <c r="B223" s="595" t="s">
        <v>2661</v>
      </c>
      <c r="C223" s="1542" t="s">
        <v>2611</v>
      </c>
      <c r="D223" s="1543"/>
      <c r="E223" s="1543"/>
      <c r="F223" s="1543"/>
      <c r="G223" s="1544"/>
      <c r="H223" s="1169">
        <f>SUM(H126:H221)</f>
        <v>0</v>
      </c>
    </row>
    <row r="224" spans="2:8">
      <c r="B224" s="1627"/>
      <c r="C224" s="1628"/>
      <c r="D224" s="1628"/>
      <c r="E224" s="1628"/>
      <c r="F224" s="1628"/>
      <c r="G224" s="1628"/>
      <c r="H224" s="1629"/>
    </row>
    <row r="225" spans="2:8">
      <c r="B225" s="107" t="s">
        <v>2712</v>
      </c>
      <c r="C225" s="1552" t="s">
        <v>995</v>
      </c>
      <c r="D225" s="1575"/>
      <c r="E225" s="1575"/>
      <c r="F225" s="1575"/>
      <c r="G225" s="1575"/>
      <c r="H225" s="1576"/>
    </row>
    <row r="226" spans="2:8">
      <c r="B226" s="1653"/>
      <c r="C226" s="1654"/>
      <c r="D226" s="1654"/>
      <c r="E226" s="1655"/>
      <c r="F226" s="1655"/>
      <c r="G226" s="1655"/>
      <c r="H226" s="1656"/>
    </row>
    <row r="227" spans="2:8">
      <c r="B227" s="1687" t="s">
        <v>2713</v>
      </c>
      <c r="C227" s="83" t="s">
        <v>1103</v>
      </c>
      <c r="D227" s="1564"/>
      <c r="E227" s="1162"/>
      <c r="F227" s="58"/>
      <c r="G227" s="1178"/>
      <c r="H227" s="1179"/>
    </row>
    <row r="228" spans="2:8" ht="25.5">
      <c r="B228" s="1688"/>
      <c r="C228" s="225" t="s">
        <v>1104</v>
      </c>
      <c r="D228" s="1565"/>
      <c r="E228" s="1188"/>
      <c r="F228" s="50"/>
      <c r="G228" s="1171"/>
      <c r="H228" s="1172"/>
    </row>
    <row r="229" spans="2:8">
      <c r="B229" s="1688"/>
      <c r="C229" s="225" t="s">
        <v>1105</v>
      </c>
      <c r="D229" s="1565"/>
      <c r="E229" s="1188"/>
      <c r="F229" s="50"/>
      <c r="G229" s="1171"/>
      <c r="H229" s="1172"/>
    </row>
    <row r="230" spans="2:8" ht="25.5">
      <c r="B230" s="1688"/>
      <c r="C230" s="225" t="s">
        <v>1106</v>
      </c>
      <c r="D230" s="1565"/>
      <c r="E230" s="1188"/>
      <c r="F230" s="50"/>
      <c r="G230" s="1171"/>
      <c r="H230" s="1172"/>
    </row>
    <row r="231" spans="2:8" ht="38.25">
      <c r="B231" s="1688"/>
      <c r="C231" s="225" t="s">
        <v>1107</v>
      </c>
      <c r="D231" s="1565"/>
      <c r="E231" s="1188"/>
      <c r="F231" s="50"/>
      <c r="G231" s="1171"/>
      <c r="H231" s="1172"/>
    </row>
    <row r="232" spans="2:8" ht="25.5">
      <c r="B232" s="1688"/>
      <c r="C232" s="225" t="s">
        <v>1108</v>
      </c>
      <c r="D232" s="1565"/>
      <c r="E232" s="1188"/>
      <c r="F232" s="50"/>
      <c r="G232" s="1171"/>
      <c r="H232" s="1172"/>
    </row>
    <row r="233" spans="2:8" ht="38.25">
      <c r="B233" s="1688"/>
      <c r="C233" s="225" t="s">
        <v>1109</v>
      </c>
      <c r="D233" s="1565"/>
      <c r="E233" s="1188"/>
      <c r="F233" s="50"/>
      <c r="G233" s="1171"/>
      <c r="H233" s="1172"/>
    </row>
    <row r="234" spans="2:8" ht="38.25">
      <c r="B234" s="1688"/>
      <c r="C234" s="225" t="s">
        <v>1110</v>
      </c>
      <c r="D234" s="1565"/>
      <c r="E234" s="1188"/>
      <c r="F234" s="50"/>
      <c r="G234" s="1171"/>
      <c r="H234" s="1172"/>
    </row>
    <row r="235" spans="2:8" ht="38.25">
      <c r="B235" s="1688"/>
      <c r="C235" s="225" t="s">
        <v>1111</v>
      </c>
      <c r="D235" s="1565"/>
      <c r="E235" s="1188"/>
      <c r="F235" s="50"/>
      <c r="G235" s="1171"/>
      <c r="H235" s="1172"/>
    </row>
    <row r="236" spans="2:8">
      <c r="B236" s="1688"/>
      <c r="C236" s="225" t="s">
        <v>1112</v>
      </c>
      <c r="D236" s="1565"/>
      <c r="E236" s="1188"/>
      <c r="F236" s="50"/>
      <c r="G236" s="1171"/>
      <c r="H236" s="1172"/>
    </row>
    <row r="237" spans="2:8" ht="38.25">
      <c r="B237" s="1688"/>
      <c r="C237" s="225" t="s">
        <v>3879</v>
      </c>
      <c r="D237" s="1565"/>
      <c r="E237" s="1188"/>
      <c r="F237" s="50"/>
      <c r="G237" s="1171"/>
      <c r="H237" s="1172"/>
    </row>
    <row r="238" spans="2:8" ht="63.75">
      <c r="B238" s="1688"/>
      <c r="C238" s="225" t="s">
        <v>1113</v>
      </c>
      <c r="D238" s="1565"/>
      <c r="E238" s="1188"/>
      <c r="F238" s="50"/>
      <c r="G238" s="1171"/>
      <c r="H238" s="1172"/>
    </row>
    <row r="239" spans="2:8" ht="38.25">
      <c r="B239" s="1688"/>
      <c r="C239" s="225" t="s">
        <v>1114</v>
      </c>
      <c r="D239" s="1565"/>
      <c r="E239" s="1188"/>
      <c r="F239" s="50"/>
      <c r="G239" s="1171"/>
      <c r="H239" s="1172"/>
    </row>
    <row r="240" spans="2:8">
      <c r="B240" s="1688"/>
      <c r="C240" s="158" t="s">
        <v>1061</v>
      </c>
      <c r="D240" s="1565"/>
      <c r="E240" s="1188"/>
      <c r="F240" s="50"/>
      <c r="G240" s="1171"/>
      <c r="H240" s="1172"/>
    </row>
    <row r="241" spans="2:8">
      <c r="B241" s="1688"/>
      <c r="C241" s="122" t="s">
        <v>3076</v>
      </c>
      <c r="D241" s="1562"/>
      <c r="E241" s="1189"/>
      <c r="F241" s="51"/>
      <c r="G241" s="1173"/>
      <c r="H241" s="1174"/>
    </row>
    <row r="242" spans="2:8" ht="20.100000000000001" customHeight="1">
      <c r="B242" s="1688"/>
      <c r="C242" s="27" t="s">
        <v>3077</v>
      </c>
      <c r="D242" s="1562"/>
      <c r="E242" s="1168" t="s">
        <v>70</v>
      </c>
      <c r="F242" s="52">
        <v>78</v>
      </c>
      <c r="G242" s="1132"/>
      <c r="H242" s="1194">
        <f>F242*G242</f>
        <v>0</v>
      </c>
    </row>
    <row r="243" spans="2:8" ht="20.100000000000001" customHeight="1">
      <c r="B243" s="1688"/>
      <c r="C243" s="27" t="s">
        <v>3078</v>
      </c>
      <c r="D243" s="1562"/>
      <c r="E243" s="1168" t="s">
        <v>70</v>
      </c>
      <c r="F243" s="52">
        <v>26</v>
      </c>
      <c r="G243" s="1132"/>
      <c r="H243" s="1194">
        <f t="shared" ref="H243:H252" si="10">F243*G243</f>
        <v>0</v>
      </c>
    </row>
    <row r="244" spans="2:8" ht="20.100000000000001" customHeight="1">
      <c r="B244" s="1688"/>
      <c r="C244" s="27" t="s">
        <v>3080</v>
      </c>
      <c r="D244" s="1562"/>
      <c r="E244" s="1168" t="s">
        <v>70</v>
      </c>
      <c r="F244" s="52">
        <v>90</v>
      </c>
      <c r="G244" s="1132"/>
      <c r="H244" s="1194">
        <f t="shared" si="10"/>
        <v>0</v>
      </c>
    </row>
    <row r="245" spans="2:8" ht="20.100000000000001" customHeight="1">
      <c r="B245" s="1688"/>
      <c r="C245" s="27" t="s">
        <v>3079</v>
      </c>
      <c r="D245" s="1562"/>
      <c r="E245" s="1168" t="s">
        <v>70</v>
      </c>
      <c r="F245" s="52">
        <v>70</v>
      </c>
      <c r="G245" s="1132"/>
      <c r="H245" s="1194">
        <f t="shared" si="10"/>
        <v>0</v>
      </c>
    </row>
    <row r="246" spans="2:8" ht="20.100000000000001" customHeight="1">
      <c r="B246" s="1688"/>
      <c r="C246" s="27" t="s">
        <v>3081</v>
      </c>
      <c r="D246" s="1562"/>
      <c r="E246" s="1168" t="s">
        <v>70</v>
      </c>
      <c r="F246" s="52">
        <v>50</v>
      </c>
      <c r="G246" s="1132"/>
      <c r="H246" s="1194">
        <f t="shared" si="10"/>
        <v>0</v>
      </c>
    </row>
    <row r="247" spans="2:8" ht="20.100000000000001" customHeight="1">
      <c r="B247" s="1688"/>
      <c r="C247" s="27" t="s">
        <v>3082</v>
      </c>
      <c r="D247" s="1562"/>
      <c r="E247" s="1168" t="s">
        <v>70</v>
      </c>
      <c r="F247" s="52">
        <v>598</v>
      </c>
      <c r="G247" s="1132"/>
      <c r="H247" s="1194">
        <f t="shared" si="10"/>
        <v>0</v>
      </c>
    </row>
    <row r="248" spans="2:8" ht="20.100000000000001" customHeight="1">
      <c r="B248" s="1688"/>
      <c r="C248" s="27" t="s">
        <v>3083</v>
      </c>
      <c r="D248" s="1562"/>
      <c r="E248" s="1168" t="s">
        <v>70</v>
      </c>
      <c r="F248" s="52">
        <v>40</v>
      </c>
      <c r="G248" s="1132"/>
      <c r="H248" s="1194">
        <f t="shared" si="10"/>
        <v>0</v>
      </c>
    </row>
    <row r="249" spans="2:8" ht="20.100000000000001" customHeight="1">
      <c r="B249" s="1688"/>
      <c r="C249" s="27" t="s">
        <v>3084</v>
      </c>
      <c r="D249" s="1562"/>
      <c r="E249" s="1168" t="s">
        <v>70</v>
      </c>
      <c r="F249" s="52">
        <v>74</v>
      </c>
      <c r="G249" s="1132"/>
      <c r="H249" s="1194">
        <f t="shared" si="10"/>
        <v>0</v>
      </c>
    </row>
    <row r="250" spans="2:8" ht="20.100000000000001" customHeight="1">
      <c r="B250" s="1688"/>
      <c r="C250" s="27" t="s">
        <v>3085</v>
      </c>
      <c r="D250" s="1562"/>
      <c r="E250" s="1168" t="s">
        <v>70</v>
      </c>
      <c r="F250" s="52">
        <v>130</v>
      </c>
      <c r="G250" s="1132"/>
      <c r="H250" s="1194">
        <f t="shared" si="10"/>
        <v>0</v>
      </c>
    </row>
    <row r="251" spans="2:8" ht="20.100000000000001" customHeight="1">
      <c r="B251" s="1688"/>
      <c r="C251" s="27" t="s">
        <v>3086</v>
      </c>
      <c r="D251" s="1562"/>
      <c r="E251" s="1168" t="s">
        <v>70</v>
      </c>
      <c r="F251" s="52">
        <v>625</v>
      </c>
      <c r="G251" s="1132"/>
      <c r="H251" s="1194">
        <f t="shared" si="10"/>
        <v>0</v>
      </c>
    </row>
    <row r="252" spans="2:8" ht="20.100000000000001" customHeight="1">
      <c r="B252" s="1688"/>
      <c r="C252" s="27" t="s">
        <v>3087</v>
      </c>
      <c r="D252" s="1562"/>
      <c r="E252" s="1130" t="s">
        <v>1</v>
      </c>
      <c r="F252" s="52">
        <v>625</v>
      </c>
      <c r="G252" s="1132"/>
      <c r="H252" s="1194">
        <f t="shared" si="10"/>
        <v>0</v>
      </c>
    </row>
    <row r="253" spans="2:8" ht="20.100000000000001" customHeight="1">
      <c r="B253" s="1688"/>
      <c r="C253" s="31" t="s">
        <v>3088</v>
      </c>
      <c r="D253" s="1562"/>
      <c r="E253" s="1192"/>
      <c r="F253" s="61"/>
      <c r="G253" s="1193"/>
      <c r="H253" s="1182"/>
    </row>
    <row r="254" spans="2:8" ht="20.100000000000001" customHeight="1">
      <c r="B254" s="1688"/>
      <c r="C254" s="27" t="s">
        <v>3090</v>
      </c>
      <c r="D254" s="1562"/>
      <c r="E254" s="1168" t="s">
        <v>70</v>
      </c>
      <c r="F254" s="227">
        <v>2850</v>
      </c>
      <c r="G254" s="1132"/>
      <c r="H254" s="1194">
        <f>F254*G254</f>
        <v>0</v>
      </c>
    </row>
    <row r="255" spans="2:8" ht="20.100000000000001" customHeight="1">
      <c r="B255" s="1688"/>
      <c r="C255" s="27" t="s">
        <v>3091</v>
      </c>
      <c r="D255" s="1562"/>
      <c r="E255" s="1168" t="s">
        <v>70</v>
      </c>
      <c r="F255" s="227">
        <v>3190</v>
      </c>
      <c r="G255" s="1132"/>
      <c r="H255" s="1194">
        <f t="shared" ref="H255:H273" si="11">F255*G255</f>
        <v>0</v>
      </c>
    </row>
    <row r="256" spans="2:8" ht="29.25" customHeight="1">
      <c r="B256" s="1688"/>
      <c r="C256" s="27" t="s">
        <v>3092</v>
      </c>
      <c r="D256" s="1562"/>
      <c r="E256" s="1168" t="s">
        <v>70</v>
      </c>
      <c r="F256" s="227">
        <v>3300</v>
      </c>
      <c r="G256" s="1132"/>
      <c r="H256" s="1194">
        <f t="shared" si="11"/>
        <v>0</v>
      </c>
    </row>
    <row r="257" spans="2:8" ht="20.100000000000001" customHeight="1">
      <c r="B257" s="1688"/>
      <c r="C257" s="27" t="s">
        <v>3093</v>
      </c>
      <c r="D257" s="1562"/>
      <c r="E257" s="1168" t="s">
        <v>70</v>
      </c>
      <c r="F257" s="227">
        <v>13980</v>
      </c>
      <c r="G257" s="1132"/>
      <c r="H257" s="1194">
        <f t="shared" si="11"/>
        <v>0</v>
      </c>
    </row>
    <row r="258" spans="2:8" ht="31.5" customHeight="1">
      <c r="B258" s="1688"/>
      <c r="C258" s="27" t="s">
        <v>3094</v>
      </c>
      <c r="D258" s="1562"/>
      <c r="E258" s="1168" t="s">
        <v>70</v>
      </c>
      <c r="F258" s="227">
        <v>2465</v>
      </c>
      <c r="G258" s="1132"/>
      <c r="H258" s="1194">
        <f t="shared" si="11"/>
        <v>0</v>
      </c>
    </row>
    <row r="259" spans="2:8" ht="20.100000000000001" customHeight="1">
      <c r="B259" s="1688"/>
      <c r="C259" s="27" t="s">
        <v>3095</v>
      </c>
      <c r="D259" s="1562"/>
      <c r="E259" s="1168" t="s">
        <v>70</v>
      </c>
      <c r="F259" s="227">
        <v>250</v>
      </c>
      <c r="G259" s="1132"/>
      <c r="H259" s="1194">
        <f t="shared" si="11"/>
        <v>0</v>
      </c>
    </row>
    <row r="260" spans="2:8" ht="25.5">
      <c r="B260" s="1688"/>
      <c r="C260" s="27" t="s">
        <v>3096</v>
      </c>
      <c r="D260" s="1562"/>
      <c r="E260" s="1168" t="s">
        <v>70</v>
      </c>
      <c r="F260" s="227">
        <v>385</v>
      </c>
      <c r="G260" s="1132"/>
      <c r="H260" s="1194">
        <f t="shared" si="11"/>
        <v>0</v>
      </c>
    </row>
    <row r="261" spans="2:8" ht="25.5">
      <c r="B261" s="1688"/>
      <c r="C261" s="27" t="s">
        <v>3097</v>
      </c>
      <c r="D261" s="1562"/>
      <c r="E261" s="1168" t="s">
        <v>70</v>
      </c>
      <c r="F261" s="227">
        <v>175</v>
      </c>
      <c r="G261" s="1132"/>
      <c r="H261" s="1194">
        <f t="shared" si="11"/>
        <v>0</v>
      </c>
    </row>
    <row r="262" spans="2:8" ht="20.100000000000001" customHeight="1">
      <c r="B262" s="1688"/>
      <c r="C262" s="27" t="s">
        <v>3880</v>
      </c>
      <c r="D262" s="1562"/>
      <c r="E262" s="1168" t="s">
        <v>70</v>
      </c>
      <c r="F262" s="227">
        <v>120</v>
      </c>
      <c r="G262" s="1132"/>
      <c r="H262" s="1194">
        <f t="shared" si="11"/>
        <v>0</v>
      </c>
    </row>
    <row r="263" spans="2:8" ht="30" customHeight="1">
      <c r="B263" s="1688"/>
      <c r="C263" s="27" t="s">
        <v>3098</v>
      </c>
      <c r="D263" s="1562"/>
      <c r="E263" s="1168" t="s">
        <v>70</v>
      </c>
      <c r="F263" s="227">
        <v>180</v>
      </c>
      <c r="G263" s="1132"/>
      <c r="H263" s="1194">
        <f t="shared" si="11"/>
        <v>0</v>
      </c>
    </row>
    <row r="264" spans="2:8" ht="20.100000000000001" customHeight="1">
      <c r="B264" s="1688"/>
      <c r="C264" s="27" t="s">
        <v>3099</v>
      </c>
      <c r="D264" s="1562"/>
      <c r="E264" s="1168" t="s">
        <v>70</v>
      </c>
      <c r="F264" s="52">
        <v>250</v>
      </c>
      <c r="G264" s="1132"/>
      <c r="H264" s="1194">
        <f t="shared" si="11"/>
        <v>0</v>
      </c>
    </row>
    <row r="265" spans="2:8" ht="25.5">
      <c r="B265" s="1688"/>
      <c r="C265" s="27" t="s">
        <v>3100</v>
      </c>
      <c r="D265" s="1562"/>
      <c r="E265" s="1168" t="s">
        <v>70</v>
      </c>
      <c r="F265" s="52">
        <v>300</v>
      </c>
      <c r="G265" s="1132"/>
      <c r="H265" s="1194">
        <f t="shared" si="11"/>
        <v>0</v>
      </c>
    </row>
    <row r="266" spans="2:8" ht="20.100000000000001" customHeight="1">
      <c r="B266" s="1688"/>
      <c r="C266" s="27" t="s">
        <v>3101</v>
      </c>
      <c r="D266" s="1562"/>
      <c r="E266" s="1168" t="s">
        <v>70</v>
      </c>
      <c r="F266" s="52">
        <v>660</v>
      </c>
      <c r="G266" s="1132"/>
      <c r="H266" s="1194">
        <f t="shared" si="11"/>
        <v>0</v>
      </c>
    </row>
    <row r="267" spans="2:8" ht="25.5">
      <c r="B267" s="1688"/>
      <c r="C267" s="27" t="s">
        <v>3102</v>
      </c>
      <c r="D267" s="1562"/>
      <c r="E267" s="1168" t="s">
        <v>70</v>
      </c>
      <c r="F267" s="52">
        <v>420</v>
      </c>
      <c r="G267" s="1132"/>
      <c r="H267" s="1194">
        <f t="shared" si="11"/>
        <v>0</v>
      </c>
    </row>
    <row r="268" spans="2:8" ht="25.5">
      <c r="B268" s="1688"/>
      <c r="C268" s="27" t="s">
        <v>3103</v>
      </c>
      <c r="D268" s="1562"/>
      <c r="E268" s="1168" t="s">
        <v>70</v>
      </c>
      <c r="F268" s="52">
        <v>105</v>
      </c>
      <c r="G268" s="1132"/>
      <c r="H268" s="1194">
        <f t="shared" si="11"/>
        <v>0</v>
      </c>
    </row>
    <row r="269" spans="2:8" ht="20.100000000000001" customHeight="1">
      <c r="B269" s="1688"/>
      <c r="C269" s="27" t="s">
        <v>3104</v>
      </c>
      <c r="D269" s="1562"/>
      <c r="E269" s="1168" t="s">
        <v>70</v>
      </c>
      <c r="F269" s="52">
        <v>30</v>
      </c>
      <c r="G269" s="1132"/>
      <c r="H269" s="1194">
        <f t="shared" si="11"/>
        <v>0</v>
      </c>
    </row>
    <row r="270" spans="2:8" ht="28.5" customHeight="1">
      <c r="B270" s="1688"/>
      <c r="C270" s="27" t="s">
        <v>3105</v>
      </c>
      <c r="D270" s="1562"/>
      <c r="E270" s="1168" t="s">
        <v>70</v>
      </c>
      <c r="F270" s="52">
        <v>340</v>
      </c>
      <c r="G270" s="1132"/>
      <c r="H270" s="1194">
        <f t="shared" si="11"/>
        <v>0</v>
      </c>
    </row>
    <row r="271" spans="2:8" ht="30" customHeight="1">
      <c r="B271" s="1688"/>
      <c r="C271" s="27" t="s">
        <v>3881</v>
      </c>
      <c r="D271" s="1562"/>
      <c r="E271" s="1168" t="s">
        <v>70</v>
      </c>
      <c r="F271" s="52">
        <v>240</v>
      </c>
      <c r="G271" s="1132"/>
      <c r="H271" s="1194">
        <f t="shared" si="11"/>
        <v>0</v>
      </c>
    </row>
    <row r="272" spans="2:8" ht="27.75" customHeight="1">
      <c r="B272" s="1688"/>
      <c r="C272" s="27" t="s">
        <v>3106</v>
      </c>
      <c r="D272" s="1562"/>
      <c r="E272" s="1168" t="s">
        <v>70</v>
      </c>
      <c r="F272" s="52">
        <v>50</v>
      </c>
      <c r="G272" s="1132"/>
      <c r="H272" s="1194">
        <f t="shared" si="11"/>
        <v>0</v>
      </c>
    </row>
    <row r="273" spans="2:10" ht="30" customHeight="1">
      <c r="B273" s="1688"/>
      <c r="C273" s="27" t="s">
        <v>3107</v>
      </c>
      <c r="D273" s="1562"/>
      <c r="E273" s="1168" t="s">
        <v>70</v>
      </c>
      <c r="F273" s="52">
        <v>195</v>
      </c>
      <c r="G273" s="1132"/>
      <c r="H273" s="1194">
        <f t="shared" si="11"/>
        <v>0</v>
      </c>
    </row>
    <row r="274" spans="2:10" ht="38.25">
      <c r="B274" s="1688"/>
      <c r="C274" s="31" t="s">
        <v>3089</v>
      </c>
      <c r="D274" s="1562"/>
      <c r="E274" s="1202"/>
      <c r="F274" s="717"/>
      <c r="G274" s="1203"/>
      <c r="H274" s="1182"/>
      <c r="I274" s="718"/>
      <c r="J274" s="719"/>
    </row>
    <row r="275" spans="2:10" ht="20.100000000000001" customHeight="1">
      <c r="B275" s="1688"/>
      <c r="C275" s="27" t="s">
        <v>3108</v>
      </c>
      <c r="D275" s="1562"/>
      <c r="E275" s="1168" t="s">
        <v>70</v>
      </c>
      <c r="F275" s="44">
        <v>605</v>
      </c>
      <c r="G275" s="1132"/>
      <c r="H275" s="1194">
        <f>F275*G275</f>
        <v>0</v>
      </c>
    </row>
    <row r="276" spans="2:10" ht="20.100000000000001" customHeight="1">
      <c r="B276" s="1688"/>
      <c r="C276" s="27" t="s">
        <v>3109</v>
      </c>
      <c r="D276" s="1562"/>
      <c r="E276" s="1168" t="s">
        <v>70</v>
      </c>
      <c r="F276" s="52">
        <v>150</v>
      </c>
      <c r="G276" s="1132"/>
      <c r="H276" s="1194">
        <f t="shared" ref="H276:H283" si="12">F276*G276</f>
        <v>0</v>
      </c>
    </row>
    <row r="277" spans="2:10" ht="20.100000000000001" customHeight="1">
      <c r="B277" s="1688"/>
      <c r="C277" s="27" t="s">
        <v>3110</v>
      </c>
      <c r="D277" s="1562"/>
      <c r="E277" s="1168" t="s">
        <v>70</v>
      </c>
      <c r="F277" s="52">
        <v>635</v>
      </c>
      <c r="G277" s="1132"/>
      <c r="H277" s="1194">
        <f t="shared" si="12"/>
        <v>0</v>
      </c>
    </row>
    <row r="278" spans="2:10" ht="20.100000000000001" customHeight="1">
      <c r="B278" s="1688"/>
      <c r="C278" s="27" t="s">
        <v>3111</v>
      </c>
      <c r="D278" s="1562"/>
      <c r="E278" s="1168" t="s">
        <v>70</v>
      </c>
      <c r="F278" s="52">
        <v>200</v>
      </c>
      <c r="G278" s="1132"/>
      <c r="H278" s="1194">
        <f t="shared" si="12"/>
        <v>0</v>
      </c>
    </row>
    <row r="279" spans="2:10" ht="20.100000000000001" customHeight="1">
      <c r="B279" s="1688"/>
      <c r="C279" s="27" t="s">
        <v>3112</v>
      </c>
      <c r="D279" s="1562"/>
      <c r="E279" s="1168" t="s">
        <v>70</v>
      </c>
      <c r="F279" s="52">
        <v>195</v>
      </c>
      <c r="G279" s="1132"/>
      <c r="H279" s="1194">
        <f t="shared" si="12"/>
        <v>0</v>
      </c>
    </row>
    <row r="280" spans="2:10" ht="20.100000000000001" customHeight="1">
      <c r="B280" s="1688"/>
      <c r="C280" s="27" t="s">
        <v>3113</v>
      </c>
      <c r="D280" s="1562"/>
      <c r="E280" s="1168" t="s">
        <v>70</v>
      </c>
      <c r="F280" s="227">
        <v>3300</v>
      </c>
      <c r="G280" s="1132"/>
      <c r="H280" s="1194">
        <f t="shared" si="12"/>
        <v>0</v>
      </c>
    </row>
    <row r="281" spans="2:10" ht="20.100000000000001" customHeight="1">
      <c r="B281" s="1688"/>
      <c r="C281" s="27" t="s">
        <v>3114</v>
      </c>
      <c r="D281" s="1562"/>
      <c r="E281" s="1168" t="s">
        <v>70</v>
      </c>
      <c r="F281" s="52">
        <v>50</v>
      </c>
      <c r="G281" s="1132"/>
      <c r="H281" s="1194">
        <f t="shared" si="12"/>
        <v>0</v>
      </c>
    </row>
    <row r="282" spans="2:10" ht="20.100000000000001" customHeight="1">
      <c r="B282" s="1688"/>
      <c r="C282" s="27" t="s">
        <v>3115</v>
      </c>
      <c r="D282" s="1562"/>
      <c r="E282" s="1168" t="s">
        <v>70</v>
      </c>
      <c r="F282" s="52">
        <v>20</v>
      </c>
      <c r="G282" s="1132"/>
      <c r="H282" s="1194">
        <f t="shared" si="12"/>
        <v>0</v>
      </c>
    </row>
    <row r="283" spans="2:10" ht="20.100000000000001" customHeight="1">
      <c r="B283" s="1689"/>
      <c r="C283" s="27" t="s">
        <v>3116</v>
      </c>
      <c r="D283" s="1563"/>
      <c r="E283" s="1168" t="s">
        <v>70</v>
      </c>
      <c r="F283" s="52">
        <v>115</v>
      </c>
      <c r="G283" s="1132"/>
      <c r="H283" s="1194">
        <f t="shared" si="12"/>
        <v>0</v>
      </c>
    </row>
    <row r="284" spans="2:10" ht="38.25">
      <c r="B284" s="1555" t="s">
        <v>2714</v>
      </c>
      <c r="C284" s="56" t="s">
        <v>1115</v>
      </c>
      <c r="D284" s="1602"/>
      <c r="E284" s="1155"/>
      <c r="F284" s="49"/>
      <c r="G284" s="712"/>
      <c r="H284" s="1170" t="s">
        <v>1008</v>
      </c>
    </row>
    <row r="285" spans="2:10" ht="38.25">
      <c r="B285" s="1556"/>
      <c r="C285" s="225" t="s">
        <v>1116</v>
      </c>
      <c r="D285" s="1603"/>
      <c r="E285" s="1186"/>
      <c r="F285" s="50"/>
      <c r="G285" s="714"/>
      <c r="H285" s="1172" t="s">
        <v>1008</v>
      </c>
    </row>
    <row r="286" spans="2:10" ht="38.25">
      <c r="B286" s="1556"/>
      <c r="C286" s="225" t="s">
        <v>1117</v>
      </c>
      <c r="D286" s="1603"/>
      <c r="E286" s="1186"/>
      <c r="F286" s="50"/>
      <c r="G286" s="714"/>
      <c r="H286" s="1172" t="s">
        <v>1008</v>
      </c>
    </row>
    <row r="287" spans="2:10" ht="25.5">
      <c r="B287" s="1556"/>
      <c r="C287" s="39" t="s">
        <v>1118</v>
      </c>
      <c r="D287" s="1603"/>
      <c r="E287" s="1187"/>
      <c r="F287" s="51"/>
      <c r="G287" s="715"/>
      <c r="H287" s="1174" t="s">
        <v>1008</v>
      </c>
    </row>
    <row r="288" spans="2:10" ht="20.100000000000001" customHeight="1">
      <c r="B288" s="1557"/>
      <c r="C288" s="39" t="s">
        <v>1119</v>
      </c>
      <c r="D288" s="1604"/>
      <c r="E288" s="1175" t="s">
        <v>18</v>
      </c>
      <c r="F288" s="55">
        <v>5</v>
      </c>
      <c r="G288" s="1132"/>
      <c r="H288" s="1204">
        <f>F288*G288</f>
        <v>0</v>
      </c>
    </row>
    <row r="289" spans="2:8">
      <c r="B289" s="1555" t="s">
        <v>2715</v>
      </c>
      <c r="C289" s="56" t="s">
        <v>1120</v>
      </c>
      <c r="D289" s="1602"/>
      <c r="E289" s="1155"/>
      <c r="F289" s="49"/>
      <c r="G289" s="716"/>
      <c r="H289" s="1170" t="s">
        <v>1008</v>
      </c>
    </row>
    <row r="290" spans="2:8" ht="38.25">
      <c r="B290" s="1556"/>
      <c r="C290" s="225" t="s">
        <v>1121</v>
      </c>
      <c r="D290" s="1603"/>
      <c r="E290" s="1186"/>
      <c r="F290" s="50"/>
      <c r="G290" s="716"/>
      <c r="H290" s="1172" t="s">
        <v>1008</v>
      </c>
    </row>
    <row r="291" spans="2:8" ht="70.5" customHeight="1">
      <c r="B291" s="1556"/>
      <c r="C291" s="225" t="s">
        <v>1122</v>
      </c>
      <c r="D291" s="1603"/>
      <c r="E291" s="1186"/>
      <c r="F291" s="50"/>
      <c r="G291" s="716"/>
      <c r="H291" s="1172" t="s">
        <v>1008</v>
      </c>
    </row>
    <row r="292" spans="2:8" ht="25.5">
      <c r="B292" s="1556"/>
      <c r="C292" s="39" t="s">
        <v>1118</v>
      </c>
      <c r="D292" s="1603"/>
      <c r="E292" s="1187"/>
      <c r="F292" s="51"/>
      <c r="G292" s="716"/>
      <c r="H292" s="1174" t="s">
        <v>1008</v>
      </c>
    </row>
    <row r="293" spans="2:8" ht="20.100000000000001" customHeight="1">
      <c r="B293" s="1557"/>
      <c r="C293" s="33" t="s">
        <v>1119</v>
      </c>
      <c r="D293" s="1604"/>
      <c r="E293" s="1175" t="s">
        <v>18</v>
      </c>
      <c r="F293" s="55">
        <v>6</v>
      </c>
      <c r="G293" s="1132"/>
      <c r="H293" s="1204">
        <f>F293*G293</f>
        <v>0</v>
      </c>
    </row>
    <row r="294" spans="2:8" ht="25.5">
      <c r="B294" s="1555" t="s">
        <v>2716</v>
      </c>
      <c r="C294" s="56" t="s">
        <v>1123</v>
      </c>
      <c r="D294" s="1602"/>
      <c r="E294" s="1155"/>
      <c r="F294" s="49"/>
      <c r="G294" s="716"/>
      <c r="H294" s="1170" t="s">
        <v>1008</v>
      </c>
    </row>
    <row r="295" spans="2:8" ht="38.25">
      <c r="B295" s="1556"/>
      <c r="C295" s="225" t="s">
        <v>1124</v>
      </c>
      <c r="D295" s="1603"/>
      <c r="E295" s="1186"/>
      <c r="F295" s="50"/>
      <c r="G295" s="716"/>
      <c r="H295" s="1172" t="s">
        <v>1008</v>
      </c>
    </row>
    <row r="296" spans="2:8" ht="25.5">
      <c r="B296" s="1556"/>
      <c r="C296" s="225" t="s">
        <v>1125</v>
      </c>
      <c r="D296" s="1603"/>
      <c r="E296" s="1186"/>
      <c r="F296" s="50"/>
      <c r="G296" s="716"/>
      <c r="H296" s="1172" t="s">
        <v>1008</v>
      </c>
    </row>
    <row r="297" spans="2:8">
      <c r="B297" s="1556"/>
      <c r="C297" s="39" t="s">
        <v>1126</v>
      </c>
      <c r="D297" s="1603"/>
      <c r="E297" s="1187"/>
      <c r="F297" s="51"/>
      <c r="G297" s="716"/>
      <c r="H297" s="1174" t="s">
        <v>1008</v>
      </c>
    </row>
    <row r="298" spans="2:8" ht="20.100000000000001" customHeight="1">
      <c r="B298" s="1557"/>
      <c r="C298" s="33" t="s">
        <v>1127</v>
      </c>
      <c r="D298" s="1604"/>
      <c r="E298" s="1175" t="s">
        <v>18</v>
      </c>
      <c r="F298" s="55">
        <v>35</v>
      </c>
      <c r="G298" s="1132"/>
      <c r="H298" s="1204">
        <f>F298*G298</f>
        <v>0</v>
      </c>
    </row>
    <row r="299" spans="2:8">
      <c r="B299" s="1555" t="s">
        <v>2717</v>
      </c>
      <c r="C299" s="56" t="s">
        <v>1128</v>
      </c>
      <c r="D299" s="1602"/>
      <c r="E299" s="1155"/>
      <c r="F299" s="49"/>
      <c r="G299" s="716"/>
      <c r="H299" s="1170" t="s">
        <v>1008</v>
      </c>
    </row>
    <row r="300" spans="2:8" ht="25.5">
      <c r="B300" s="1556"/>
      <c r="C300" s="225" t="s">
        <v>1129</v>
      </c>
      <c r="D300" s="1603"/>
      <c r="E300" s="1186"/>
      <c r="F300" s="50"/>
      <c r="G300" s="716"/>
      <c r="H300" s="1172" t="s">
        <v>1008</v>
      </c>
    </row>
    <row r="301" spans="2:8" ht="27" customHeight="1">
      <c r="B301" s="1556"/>
      <c r="C301" s="225" t="s">
        <v>1130</v>
      </c>
      <c r="D301" s="1603"/>
      <c r="E301" s="1186"/>
      <c r="F301" s="50"/>
      <c r="G301" s="716"/>
      <c r="H301" s="1172" t="s">
        <v>1008</v>
      </c>
    </row>
    <row r="302" spans="2:8">
      <c r="B302" s="1556"/>
      <c r="C302" s="39" t="s">
        <v>1131</v>
      </c>
      <c r="D302" s="1603"/>
      <c r="E302" s="1187"/>
      <c r="F302" s="51"/>
      <c r="G302" s="716"/>
      <c r="H302" s="1174" t="s">
        <v>1008</v>
      </c>
    </row>
    <row r="303" spans="2:8" ht="20.100000000000001" customHeight="1">
      <c r="B303" s="1557"/>
      <c r="C303" s="33" t="s">
        <v>1119</v>
      </c>
      <c r="D303" s="1604"/>
      <c r="E303" s="1175" t="s">
        <v>18</v>
      </c>
      <c r="F303" s="55">
        <v>1</v>
      </c>
      <c r="G303" s="1132"/>
      <c r="H303" s="1204">
        <f>F303*G303</f>
        <v>0</v>
      </c>
    </row>
    <row r="304" spans="2:8">
      <c r="B304" s="1555" t="s">
        <v>2718</v>
      </c>
      <c r="C304" s="56" t="s">
        <v>1132</v>
      </c>
      <c r="D304" s="1602"/>
      <c r="E304" s="1155"/>
      <c r="F304" s="49"/>
      <c r="G304" s="716"/>
      <c r="H304" s="1170" t="s">
        <v>1008</v>
      </c>
    </row>
    <row r="305" spans="2:8" ht="25.5">
      <c r="B305" s="1556"/>
      <c r="C305" s="225" t="s">
        <v>1133</v>
      </c>
      <c r="D305" s="1603"/>
      <c r="E305" s="1186"/>
      <c r="F305" s="50"/>
      <c r="G305" s="716"/>
      <c r="H305" s="1172" t="s">
        <v>1008</v>
      </c>
    </row>
    <row r="306" spans="2:8" ht="25.5">
      <c r="B306" s="1556"/>
      <c r="C306" s="225" t="s">
        <v>1125</v>
      </c>
      <c r="D306" s="1603"/>
      <c r="E306" s="1186"/>
      <c r="F306" s="50"/>
      <c r="G306" s="716"/>
      <c r="H306" s="1172" t="s">
        <v>1008</v>
      </c>
    </row>
    <row r="307" spans="2:8">
      <c r="B307" s="1556"/>
      <c r="C307" s="39" t="s">
        <v>1126</v>
      </c>
      <c r="D307" s="1603"/>
      <c r="E307" s="1187"/>
      <c r="F307" s="51"/>
      <c r="G307" s="716"/>
      <c r="H307" s="1174" t="s">
        <v>1008</v>
      </c>
    </row>
    <row r="308" spans="2:8" ht="20.100000000000001" customHeight="1">
      <c r="B308" s="1557"/>
      <c r="C308" s="33" t="s">
        <v>1119</v>
      </c>
      <c r="D308" s="1604"/>
      <c r="E308" s="1175" t="s">
        <v>18</v>
      </c>
      <c r="F308" s="55">
        <v>5</v>
      </c>
      <c r="G308" s="1132"/>
      <c r="H308" s="1204">
        <f>F308*G308</f>
        <v>0</v>
      </c>
    </row>
    <row r="309" spans="2:8">
      <c r="B309" s="1555" t="s">
        <v>2719</v>
      </c>
      <c r="C309" s="56" t="s">
        <v>1134</v>
      </c>
      <c r="D309" s="1602"/>
      <c r="E309" s="1155"/>
      <c r="F309" s="49"/>
      <c r="G309" s="716"/>
      <c r="H309" s="1170" t="s">
        <v>1008</v>
      </c>
    </row>
    <row r="310" spans="2:8" ht="25.5">
      <c r="B310" s="1556"/>
      <c r="C310" s="225" t="s">
        <v>1135</v>
      </c>
      <c r="D310" s="1603"/>
      <c r="E310" s="1186"/>
      <c r="F310" s="50"/>
      <c r="G310" s="716"/>
      <c r="H310" s="1172" t="s">
        <v>1008</v>
      </c>
    </row>
    <row r="311" spans="2:8">
      <c r="B311" s="1556"/>
      <c r="C311" s="225" t="s">
        <v>1136</v>
      </c>
      <c r="D311" s="1603"/>
      <c r="E311" s="1186"/>
      <c r="F311" s="50"/>
      <c r="G311" s="716"/>
      <c r="H311" s="1172" t="s">
        <v>1008</v>
      </c>
    </row>
    <row r="312" spans="2:8">
      <c r="B312" s="1556"/>
      <c r="C312" s="39" t="s">
        <v>1126</v>
      </c>
      <c r="D312" s="1603"/>
      <c r="E312" s="1187"/>
      <c r="F312" s="51"/>
      <c r="G312" s="716"/>
      <c r="H312" s="1174" t="s">
        <v>1008</v>
      </c>
    </row>
    <row r="313" spans="2:8" ht="20.100000000000001" customHeight="1">
      <c r="B313" s="1557"/>
      <c r="C313" s="33" t="s">
        <v>1119</v>
      </c>
      <c r="D313" s="1604"/>
      <c r="E313" s="1175" t="s">
        <v>18</v>
      </c>
      <c r="F313" s="55">
        <v>2</v>
      </c>
      <c r="G313" s="1132"/>
      <c r="H313" s="1204">
        <f>F313*G313</f>
        <v>0</v>
      </c>
    </row>
    <row r="314" spans="2:8">
      <c r="B314" s="1555" t="s">
        <v>2720</v>
      </c>
      <c r="C314" s="56" t="s">
        <v>1137</v>
      </c>
      <c r="D314" s="1602"/>
      <c r="E314" s="1155"/>
      <c r="F314" s="49"/>
      <c r="G314" s="716"/>
      <c r="H314" s="1170" t="s">
        <v>1008</v>
      </c>
    </row>
    <row r="315" spans="2:8" ht="51">
      <c r="B315" s="1556"/>
      <c r="C315" s="39" t="s">
        <v>1138</v>
      </c>
      <c r="D315" s="1603"/>
      <c r="E315" s="1187"/>
      <c r="F315" s="51"/>
      <c r="G315" s="716"/>
      <c r="H315" s="1174" t="s">
        <v>1008</v>
      </c>
    </row>
    <row r="316" spans="2:8" ht="20.100000000000001" customHeight="1">
      <c r="B316" s="1557"/>
      <c r="C316" s="33" t="s">
        <v>1127</v>
      </c>
      <c r="D316" s="1604"/>
      <c r="E316" s="1175" t="s">
        <v>18</v>
      </c>
      <c r="F316" s="55">
        <v>10</v>
      </c>
      <c r="G316" s="1132"/>
      <c r="H316" s="1204">
        <f>F316*G316</f>
        <v>0</v>
      </c>
    </row>
    <row r="317" spans="2:8">
      <c r="B317" s="1555" t="s">
        <v>2721</v>
      </c>
      <c r="C317" s="97" t="s">
        <v>1139</v>
      </c>
      <c r="D317" s="1564"/>
      <c r="E317" s="1162"/>
      <c r="F317" s="58"/>
      <c r="G317" s="1178"/>
      <c r="H317" s="1179"/>
    </row>
    <row r="318" spans="2:8" ht="25.5">
      <c r="B318" s="1556"/>
      <c r="C318" s="225" t="s">
        <v>1104</v>
      </c>
      <c r="D318" s="1565"/>
      <c r="E318" s="1186"/>
      <c r="F318" s="50"/>
      <c r="G318" s="714"/>
      <c r="H318" s="1172"/>
    </row>
    <row r="319" spans="2:8" ht="25.5">
      <c r="B319" s="1556"/>
      <c r="C319" s="225" t="s">
        <v>1108</v>
      </c>
      <c r="D319" s="1565"/>
      <c r="E319" s="1188"/>
      <c r="F319" s="50"/>
      <c r="G319" s="1171"/>
      <c r="H319" s="1172"/>
    </row>
    <row r="320" spans="2:8" ht="38.25">
      <c r="B320" s="1556"/>
      <c r="C320" s="225" t="s">
        <v>1109</v>
      </c>
      <c r="D320" s="1565"/>
      <c r="E320" s="1188"/>
      <c r="F320" s="50"/>
      <c r="G320" s="1171"/>
      <c r="H320" s="1172"/>
    </row>
    <row r="321" spans="2:9" ht="29.25" customHeight="1">
      <c r="B321" s="1556"/>
      <c r="C321" s="225" t="s">
        <v>1140</v>
      </c>
      <c r="D321" s="1565"/>
      <c r="E321" s="1188"/>
      <c r="F321" s="50"/>
      <c r="G321" s="1171"/>
      <c r="H321" s="1172"/>
    </row>
    <row r="322" spans="2:9">
      <c r="B322" s="1556"/>
      <c r="C322" s="225" t="s">
        <v>1112</v>
      </c>
      <c r="D322" s="1565"/>
      <c r="E322" s="1188"/>
      <c r="F322" s="50"/>
      <c r="G322" s="1171"/>
      <c r="H322" s="1172"/>
    </row>
    <row r="323" spans="2:9" ht="51">
      <c r="B323" s="1556"/>
      <c r="C323" s="225" t="s">
        <v>1141</v>
      </c>
      <c r="D323" s="1565"/>
      <c r="E323" s="1188"/>
      <c r="F323" s="50"/>
      <c r="G323" s="1171"/>
      <c r="H323" s="1172"/>
    </row>
    <row r="324" spans="2:9" ht="38.25">
      <c r="B324" s="1556"/>
      <c r="C324" s="225" t="s">
        <v>1142</v>
      </c>
      <c r="D324" s="1565"/>
      <c r="E324" s="1188"/>
      <c r="F324" s="50"/>
      <c r="G324" s="1171"/>
      <c r="H324" s="1172"/>
    </row>
    <row r="325" spans="2:9" ht="38.25">
      <c r="B325" s="1556"/>
      <c r="C325" s="225" t="s">
        <v>1143</v>
      </c>
      <c r="D325" s="1565"/>
      <c r="E325" s="1188"/>
      <c r="F325" s="50"/>
      <c r="G325" s="1171"/>
      <c r="H325" s="1172"/>
    </row>
    <row r="326" spans="2:9">
      <c r="B326" s="1556"/>
      <c r="C326" s="109" t="s">
        <v>1061</v>
      </c>
      <c r="D326" s="1565"/>
      <c r="E326" s="1188"/>
      <c r="F326" s="50"/>
      <c r="G326" s="1171"/>
      <c r="H326" s="1205"/>
      <c r="I326" s="231"/>
    </row>
    <row r="327" spans="2:9">
      <c r="B327" s="1556"/>
      <c r="C327" s="108" t="s">
        <v>2722</v>
      </c>
      <c r="D327" s="1565"/>
      <c r="E327" s="1188"/>
      <c r="F327" s="50"/>
      <c r="G327" s="1171"/>
      <c r="H327" s="1172"/>
    </row>
    <row r="328" spans="2:9">
      <c r="B328" s="1556"/>
      <c r="C328" s="65" t="s">
        <v>1144</v>
      </c>
      <c r="D328" s="1565"/>
      <c r="E328" s="1189"/>
      <c r="F328" s="51"/>
      <c r="G328" s="1173"/>
      <c r="H328" s="1174"/>
    </row>
    <row r="329" spans="2:9" ht="20.100000000000001" customHeight="1">
      <c r="B329" s="1556"/>
      <c r="C329" s="33" t="s">
        <v>2723</v>
      </c>
      <c r="D329" s="1562"/>
      <c r="E329" s="1168" t="s">
        <v>70</v>
      </c>
      <c r="F329" s="52">
        <v>75</v>
      </c>
      <c r="G329" s="1137"/>
      <c r="H329" s="1200">
        <f>F329*G329</f>
        <v>0</v>
      </c>
    </row>
    <row r="330" spans="2:9" ht="20.100000000000001" customHeight="1">
      <c r="B330" s="1556"/>
      <c r="C330" s="33" t="s">
        <v>2724</v>
      </c>
      <c r="D330" s="1562"/>
      <c r="E330" s="1168" t="s">
        <v>70</v>
      </c>
      <c r="F330" s="45">
        <v>25</v>
      </c>
      <c r="G330" s="1136"/>
      <c r="H330" s="1200">
        <f>F330*G330</f>
        <v>0</v>
      </c>
    </row>
    <row r="331" spans="2:9">
      <c r="B331" s="1556"/>
      <c r="C331" s="99" t="s">
        <v>2725</v>
      </c>
      <c r="D331" s="1565"/>
      <c r="E331" s="1206"/>
      <c r="F331" s="49"/>
      <c r="G331" s="1207"/>
      <c r="H331" s="1170"/>
    </row>
    <row r="332" spans="2:9" ht="42.75" customHeight="1">
      <c r="B332" s="1556"/>
      <c r="C332" s="100" t="s">
        <v>1145</v>
      </c>
      <c r="D332" s="1565"/>
      <c r="E332" s="1189"/>
      <c r="F332" s="51"/>
      <c r="G332" s="1173"/>
      <c r="H332" s="1174"/>
    </row>
    <row r="333" spans="2:9" ht="20.100000000000001" customHeight="1">
      <c r="B333" s="1556"/>
      <c r="C333" s="33" t="s">
        <v>2726</v>
      </c>
      <c r="D333" s="1562"/>
      <c r="E333" s="1168" t="s">
        <v>70</v>
      </c>
      <c r="F333" s="55">
        <v>160</v>
      </c>
      <c r="G333" s="69"/>
      <c r="H333" s="1204">
        <f>F333*G333</f>
        <v>0</v>
      </c>
    </row>
    <row r="334" spans="2:9" ht="38.25">
      <c r="B334" s="1556"/>
      <c r="C334" s="101" t="s">
        <v>2727</v>
      </c>
      <c r="D334" s="1565"/>
      <c r="E334" s="1192"/>
      <c r="F334" s="61"/>
      <c r="G334" s="1193"/>
      <c r="H334" s="1182"/>
    </row>
    <row r="335" spans="2:9" ht="20.100000000000001" customHeight="1">
      <c r="B335" s="1556"/>
      <c r="C335" s="33" t="s">
        <v>2728</v>
      </c>
      <c r="D335" s="1562"/>
      <c r="E335" s="1168" t="s">
        <v>70</v>
      </c>
      <c r="F335" s="215">
        <v>2826</v>
      </c>
      <c r="G335" s="1137"/>
      <c r="H335" s="1200">
        <f>F335*G335</f>
        <v>0</v>
      </c>
    </row>
    <row r="336" spans="2:9" ht="20.100000000000001" customHeight="1">
      <c r="B336" s="1556"/>
      <c r="C336" s="33" t="s">
        <v>2729</v>
      </c>
      <c r="D336" s="1562"/>
      <c r="E336" s="1168" t="s">
        <v>70</v>
      </c>
      <c r="F336" s="45">
        <v>955</v>
      </c>
      <c r="G336" s="1136"/>
      <c r="H336" s="1200">
        <f>F336*G336</f>
        <v>0</v>
      </c>
    </row>
    <row r="337" spans="2:8" ht="20.100000000000001" customHeight="1">
      <c r="B337" s="1556"/>
      <c r="C337" s="101" t="s">
        <v>2730</v>
      </c>
      <c r="D337" s="1565"/>
      <c r="E337" s="1192"/>
      <c r="F337" s="61"/>
      <c r="G337" s="1193"/>
      <c r="H337" s="1182"/>
    </row>
    <row r="338" spans="2:8" ht="31.5" customHeight="1">
      <c r="B338" s="1556"/>
      <c r="C338" s="33" t="s">
        <v>2731</v>
      </c>
      <c r="D338" s="1562"/>
      <c r="E338" s="1190" t="s">
        <v>18</v>
      </c>
      <c r="F338" s="52">
        <v>11</v>
      </c>
      <c r="G338" s="1137"/>
      <c r="H338" s="1200">
        <f>F338*G338</f>
        <v>0</v>
      </c>
    </row>
    <row r="339" spans="2:8" ht="30" customHeight="1">
      <c r="B339" s="1556"/>
      <c r="C339" s="33" t="s">
        <v>2732</v>
      </c>
      <c r="D339" s="1562"/>
      <c r="E339" s="1191" t="s">
        <v>18</v>
      </c>
      <c r="F339" s="45">
        <v>11</v>
      </c>
      <c r="G339" s="1136"/>
      <c r="H339" s="1200">
        <f>F339*G339</f>
        <v>0</v>
      </c>
    </row>
    <row r="340" spans="2:8" ht="20.100000000000001" customHeight="1">
      <c r="B340" s="1556"/>
      <c r="C340" s="101" t="s">
        <v>2733</v>
      </c>
      <c r="D340" s="1565"/>
      <c r="E340" s="1192"/>
      <c r="F340" s="61"/>
      <c r="G340" s="1193"/>
      <c r="H340" s="1182"/>
    </row>
    <row r="341" spans="2:8" ht="25.5">
      <c r="B341" s="1556"/>
      <c r="C341" s="33" t="s">
        <v>2734</v>
      </c>
      <c r="D341" s="1562"/>
      <c r="E341" s="1190" t="s">
        <v>18</v>
      </c>
      <c r="F341" s="52">
        <v>270</v>
      </c>
      <c r="G341" s="1137"/>
      <c r="H341" s="1200">
        <f>F341*G341</f>
        <v>0</v>
      </c>
    </row>
    <row r="342" spans="2:8" ht="20.100000000000001" customHeight="1">
      <c r="B342" s="1556"/>
      <c r="C342" s="33" t="s">
        <v>2735</v>
      </c>
      <c r="D342" s="1562"/>
      <c r="E342" s="1191" t="s">
        <v>18</v>
      </c>
      <c r="F342" s="45">
        <v>270</v>
      </c>
      <c r="G342" s="1136"/>
      <c r="H342" s="1196">
        <f>F342*G342</f>
        <v>0</v>
      </c>
    </row>
    <row r="343" spans="2:8" ht="20.100000000000001" customHeight="1">
      <c r="B343" s="1556"/>
      <c r="C343" s="101" t="s">
        <v>2736</v>
      </c>
      <c r="D343" s="1565"/>
      <c r="E343" s="1192"/>
      <c r="F343" s="61"/>
      <c r="G343" s="1193"/>
      <c r="H343" s="1182"/>
    </row>
    <row r="344" spans="2:8" ht="26.25" customHeight="1">
      <c r="B344" s="1556"/>
      <c r="C344" s="33" t="s">
        <v>2737</v>
      </c>
      <c r="D344" s="1562"/>
      <c r="E344" s="1175" t="s">
        <v>18</v>
      </c>
      <c r="F344" s="110">
        <v>2750</v>
      </c>
      <c r="G344" s="69"/>
      <c r="H344" s="1204">
        <f>F344*G344</f>
        <v>0</v>
      </c>
    </row>
    <row r="345" spans="2:8" ht="20.100000000000001" customHeight="1">
      <c r="B345" s="1556"/>
      <c r="C345" s="67" t="s">
        <v>2738</v>
      </c>
      <c r="D345" s="1565"/>
      <c r="E345" s="1202"/>
      <c r="F345" s="61"/>
      <c r="G345" s="713"/>
      <c r="H345" s="1182"/>
    </row>
    <row r="346" spans="2:8" ht="20.100000000000001" customHeight="1">
      <c r="B346" s="1556"/>
      <c r="C346" s="33" t="s">
        <v>2740</v>
      </c>
      <c r="D346" s="1562"/>
      <c r="E346" s="1168" t="s">
        <v>70</v>
      </c>
      <c r="F346" s="227">
        <v>3115</v>
      </c>
      <c r="G346" s="1137"/>
      <c r="H346" s="1200">
        <f>F346*G346</f>
        <v>0</v>
      </c>
    </row>
    <row r="347" spans="2:8" ht="20.100000000000001" customHeight="1">
      <c r="B347" s="1556"/>
      <c r="C347" s="33" t="s">
        <v>2741</v>
      </c>
      <c r="D347" s="1562"/>
      <c r="E347" s="1168" t="s">
        <v>70</v>
      </c>
      <c r="F347" s="45">
        <v>180</v>
      </c>
      <c r="G347" s="1136"/>
      <c r="H347" s="1200">
        <f>F347*G347</f>
        <v>0</v>
      </c>
    </row>
    <row r="348" spans="2:8" ht="20.100000000000001" customHeight="1">
      <c r="B348" s="1556"/>
      <c r="C348" s="101" t="s">
        <v>2739</v>
      </c>
      <c r="D348" s="1565"/>
      <c r="E348" s="1192"/>
      <c r="F348" s="61"/>
      <c r="G348" s="1193"/>
      <c r="H348" s="1182"/>
    </row>
    <row r="349" spans="2:8" ht="29.25" customHeight="1">
      <c r="B349" s="1557"/>
      <c r="C349" s="33" t="s">
        <v>1146</v>
      </c>
      <c r="D349" s="1563"/>
      <c r="E349" s="1168" t="s">
        <v>70</v>
      </c>
      <c r="F349" s="81">
        <v>210</v>
      </c>
      <c r="G349" s="69"/>
      <c r="H349" s="1204">
        <f>F349*G349</f>
        <v>0</v>
      </c>
    </row>
    <row r="350" spans="2:8">
      <c r="B350" s="1555" t="s">
        <v>2742</v>
      </c>
      <c r="C350" s="97" t="s">
        <v>1147</v>
      </c>
      <c r="D350" s="1564"/>
      <c r="E350" s="1162"/>
      <c r="F350" s="58"/>
      <c r="G350" s="1178"/>
      <c r="H350" s="1179"/>
    </row>
    <row r="351" spans="2:8" ht="25.5">
      <c r="B351" s="1556"/>
      <c r="C351" s="225" t="s">
        <v>1104</v>
      </c>
      <c r="D351" s="1565"/>
      <c r="E351" s="1188"/>
      <c r="F351" s="50"/>
      <c r="G351" s="1171"/>
      <c r="H351" s="1172"/>
    </row>
    <row r="352" spans="2:8">
      <c r="B352" s="1556"/>
      <c r="C352" s="225" t="s">
        <v>1105</v>
      </c>
      <c r="D352" s="1565"/>
      <c r="E352" s="1188"/>
      <c r="F352" s="50"/>
      <c r="G352" s="1171"/>
      <c r="H352" s="1172"/>
    </row>
    <row r="353" spans="2:8" ht="25.5">
      <c r="B353" s="1556"/>
      <c r="C353" s="225" t="s">
        <v>1106</v>
      </c>
      <c r="D353" s="1565"/>
      <c r="E353" s="1188"/>
      <c r="F353" s="50"/>
      <c r="G353" s="1171"/>
      <c r="H353" s="1172"/>
    </row>
    <row r="354" spans="2:8" ht="25.5">
      <c r="B354" s="1556"/>
      <c r="C354" s="225" t="s">
        <v>1148</v>
      </c>
      <c r="D354" s="1565"/>
      <c r="E354" s="1188"/>
      <c r="F354" s="50"/>
      <c r="G354" s="1171"/>
      <c r="H354" s="1172"/>
    </row>
    <row r="355" spans="2:8" ht="27.75" customHeight="1">
      <c r="B355" s="1556"/>
      <c r="C355" s="225" t="s">
        <v>1110</v>
      </c>
      <c r="D355" s="1565"/>
      <c r="E355" s="1188"/>
      <c r="F355" s="50"/>
      <c r="G355" s="1171"/>
      <c r="H355" s="1172"/>
    </row>
    <row r="356" spans="2:8" ht="38.25">
      <c r="B356" s="1556"/>
      <c r="C356" s="225" t="s">
        <v>1111</v>
      </c>
      <c r="D356" s="1565"/>
      <c r="E356" s="1188"/>
      <c r="F356" s="50"/>
      <c r="G356" s="1171"/>
      <c r="H356" s="1172"/>
    </row>
    <row r="357" spans="2:8" ht="25.5">
      <c r="B357" s="1556"/>
      <c r="C357" s="225" t="s">
        <v>1149</v>
      </c>
      <c r="D357" s="1565"/>
      <c r="E357" s="1188"/>
      <c r="F357" s="50"/>
      <c r="G357" s="1171"/>
      <c r="H357" s="1172"/>
    </row>
    <row r="358" spans="2:8" ht="38.25">
      <c r="B358" s="1556"/>
      <c r="C358" s="225" t="s">
        <v>1109</v>
      </c>
      <c r="D358" s="1565"/>
      <c r="E358" s="1186"/>
      <c r="F358" s="50"/>
      <c r="G358" s="714"/>
      <c r="H358" s="1172"/>
    </row>
    <row r="359" spans="2:8">
      <c r="B359" s="1556"/>
      <c r="C359" s="225" t="s">
        <v>1112</v>
      </c>
      <c r="D359" s="1565"/>
      <c r="E359" s="1188"/>
      <c r="F359" s="50"/>
      <c r="G359" s="1171"/>
      <c r="H359" s="1172"/>
    </row>
    <row r="360" spans="2:8" ht="63.75">
      <c r="B360" s="1556"/>
      <c r="C360" s="225" t="s">
        <v>1150</v>
      </c>
      <c r="D360" s="1565"/>
      <c r="E360" s="1188"/>
      <c r="F360" s="50"/>
      <c r="G360" s="1171"/>
      <c r="H360" s="1172"/>
    </row>
    <row r="361" spans="2:8" ht="38.25">
      <c r="B361" s="1556"/>
      <c r="C361" s="225" t="s">
        <v>1142</v>
      </c>
      <c r="D361" s="1565"/>
      <c r="E361" s="1188"/>
      <c r="F361" s="50"/>
      <c r="G361" s="1171"/>
      <c r="H361" s="1172"/>
    </row>
    <row r="362" spans="2:8" ht="25.5" customHeight="1">
      <c r="B362" s="1556"/>
      <c r="C362" s="225" t="s">
        <v>1151</v>
      </c>
      <c r="D362" s="1565"/>
      <c r="E362" s="1188"/>
      <c r="F362" s="50"/>
      <c r="G362" s="1171"/>
      <c r="H362" s="1172"/>
    </row>
    <row r="363" spans="2:8">
      <c r="B363" s="1556"/>
      <c r="C363" s="98" t="s">
        <v>1061</v>
      </c>
      <c r="D363" s="1565"/>
      <c r="E363" s="1189"/>
      <c r="F363" s="51"/>
      <c r="G363" s="1173"/>
      <c r="H363" s="1174"/>
    </row>
    <row r="364" spans="2:8" ht="25.5">
      <c r="B364" s="1556"/>
      <c r="C364" s="33" t="s">
        <v>2743</v>
      </c>
      <c r="D364" s="1562"/>
      <c r="E364" s="1168" t="s">
        <v>70</v>
      </c>
      <c r="F364" s="220">
        <v>9554</v>
      </c>
      <c r="G364" s="1132"/>
      <c r="H364" s="1200">
        <f>F364*G364</f>
        <v>0</v>
      </c>
    </row>
    <row r="365" spans="2:8" ht="25.5">
      <c r="B365" s="1556"/>
      <c r="C365" s="33" t="s">
        <v>2744</v>
      </c>
      <c r="D365" s="1562"/>
      <c r="E365" s="1168" t="s">
        <v>70</v>
      </c>
      <c r="F365" s="220">
        <v>1855</v>
      </c>
      <c r="G365" s="1132"/>
      <c r="H365" s="1200">
        <f t="shared" ref="H365:H367" si="13">F365*G365</f>
        <v>0</v>
      </c>
    </row>
    <row r="366" spans="2:8" ht="27.75" customHeight="1">
      <c r="B366" s="1556"/>
      <c r="C366" s="33" t="s">
        <v>2745</v>
      </c>
      <c r="D366" s="1562"/>
      <c r="E366" s="1168" t="s">
        <v>70</v>
      </c>
      <c r="F366" s="220">
        <v>870</v>
      </c>
      <c r="G366" s="1132"/>
      <c r="H366" s="1200">
        <f t="shared" si="13"/>
        <v>0</v>
      </c>
    </row>
    <row r="367" spans="2:8" ht="20.100000000000001" customHeight="1">
      <c r="B367" s="1557"/>
      <c r="C367" s="33" t="s">
        <v>2746</v>
      </c>
      <c r="D367" s="1563"/>
      <c r="E367" s="1168" t="s">
        <v>70</v>
      </c>
      <c r="F367" s="220">
        <v>1706</v>
      </c>
      <c r="G367" s="1132"/>
      <c r="H367" s="1200">
        <f t="shared" si="13"/>
        <v>0</v>
      </c>
    </row>
    <row r="368" spans="2:8">
      <c r="B368" s="1555" t="s">
        <v>2747</v>
      </c>
      <c r="C368" s="56" t="s">
        <v>1152</v>
      </c>
      <c r="D368" s="1610"/>
      <c r="E368" s="1155"/>
      <c r="F368" s="49"/>
      <c r="G368" s="712"/>
      <c r="H368" s="1170"/>
    </row>
    <row r="369" spans="2:8" ht="25.5">
      <c r="B369" s="1556"/>
      <c r="C369" s="72" t="s">
        <v>1153</v>
      </c>
      <c r="D369" s="1611"/>
      <c r="E369" s="1188"/>
      <c r="F369" s="50"/>
      <c r="G369" s="1171"/>
      <c r="H369" s="1172"/>
    </row>
    <row r="370" spans="2:8" ht="16.5" customHeight="1">
      <c r="B370" s="1556"/>
      <c r="C370" s="72" t="s">
        <v>1154</v>
      </c>
      <c r="D370" s="1611"/>
      <c r="E370" s="1189"/>
      <c r="F370" s="51"/>
      <c r="G370" s="1173"/>
      <c r="H370" s="1174"/>
    </row>
    <row r="371" spans="2:8">
      <c r="B371" s="1557"/>
      <c r="C371" s="111" t="s">
        <v>1155</v>
      </c>
      <c r="D371" s="1560"/>
      <c r="E371" s="1190" t="s">
        <v>18</v>
      </c>
      <c r="F371" s="52">
        <v>1</v>
      </c>
      <c r="G371" s="1132"/>
      <c r="H371" s="1196">
        <f>F371*G371</f>
        <v>0</v>
      </c>
    </row>
    <row r="372" spans="2:8">
      <c r="B372" s="1566"/>
      <c r="C372" s="1567"/>
      <c r="D372" s="1567"/>
      <c r="E372" s="1567"/>
      <c r="F372" s="1567"/>
      <c r="G372" s="1567"/>
      <c r="H372" s="1568"/>
    </row>
    <row r="373" spans="2:8">
      <c r="B373" s="720" t="s">
        <v>2712</v>
      </c>
      <c r="C373" s="1470" t="s">
        <v>2612</v>
      </c>
      <c r="D373" s="1471"/>
      <c r="E373" s="1471"/>
      <c r="F373" s="1471"/>
      <c r="G373" s="1472"/>
      <c r="H373" s="1208">
        <f>SUM(H242:H371)</f>
        <v>0</v>
      </c>
    </row>
    <row r="374" spans="2:8">
      <c r="B374" s="1627"/>
      <c r="C374" s="1628"/>
      <c r="D374" s="1628"/>
      <c r="E374" s="1628"/>
      <c r="F374" s="1628"/>
      <c r="G374" s="1628"/>
      <c r="H374" s="1629"/>
    </row>
    <row r="375" spans="2:8">
      <c r="B375" s="107" t="s">
        <v>2748</v>
      </c>
      <c r="C375" s="1552" t="s">
        <v>996</v>
      </c>
      <c r="D375" s="1575"/>
      <c r="E375" s="1575"/>
      <c r="F375" s="1575"/>
      <c r="G375" s="1575"/>
      <c r="H375" s="1576"/>
    </row>
    <row r="376" spans="2:8">
      <c r="B376" s="1653"/>
      <c r="C376" s="1654"/>
      <c r="D376" s="1654"/>
      <c r="E376" s="1655"/>
      <c r="F376" s="1655"/>
      <c r="G376" s="1655"/>
      <c r="H376" s="1656"/>
    </row>
    <row r="377" spans="2:8">
      <c r="B377" s="1555" t="s">
        <v>2749</v>
      </c>
      <c r="C377" s="112" t="s">
        <v>1156</v>
      </c>
      <c r="D377" s="1657"/>
      <c r="E377" s="1155"/>
      <c r="F377" s="49"/>
      <c r="G377" s="712"/>
      <c r="H377" s="1170" t="s">
        <v>1008</v>
      </c>
    </row>
    <row r="378" spans="2:8" ht="25.5">
      <c r="B378" s="1556"/>
      <c r="C378" s="113" t="s">
        <v>2640</v>
      </c>
      <c r="D378" s="1647"/>
      <c r="E378" s="1186"/>
      <c r="F378" s="54"/>
      <c r="G378" s="714"/>
      <c r="H378" s="1172" t="s">
        <v>1008</v>
      </c>
    </row>
    <row r="379" spans="2:8" ht="25.5">
      <c r="B379" s="1556"/>
      <c r="C379" s="113" t="s">
        <v>1157</v>
      </c>
      <c r="D379" s="1647"/>
      <c r="E379" s="1186"/>
      <c r="F379" s="50"/>
      <c r="G379" s="714"/>
      <c r="H379" s="1172" t="s">
        <v>1008</v>
      </c>
    </row>
    <row r="380" spans="2:8" ht="38.25">
      <c r="B380" s="1556"/>
      <c r="C380" s="113" t="s">
        <v>4824</v>
      </c>
      <c r="D380" s="1647"/>
      <c r="E380" s="1186"/>
      <c r="F380" s="50"/>
      <c r="G380" s="714"/>
      <c r="H380" s="1172"/>
    </row>
    <row r="381" spans="2:8" ht="38.25">
      <c r="B381" s="1556"/>
      <c r="C381" s="113" t="s">
        <v>1158</v>
      </c>
      <c r="D381" s="1647"/>
      <c r="E381" s="1186"/>
      <c r="F381" s="50"/>
      <c r="G381" s="714"/>
      <c r="H381" s="1172"/>
    </row>
    <row r="382" spans="2:8" ht="51">
      <c r="B382" s="1556"/>
      <c r="C382" s="113" t="s">
        <v>4631</v>
      </c>
      <c r="D382" s="1647"/>
      <c r="E382" s="1186"/>
      <c r="F382" s="50"/>
      <c r="G382" s="714"/>
      <c r="H382" s="1172"/>
    </row>
    <row r="383" spans="2:8" ht="38.25">
      <c r="B383" s="1556"/>
      <c r="C383" s="113" t="s">
        <v>1159</v>
      </c>
      <c r="D383" s="1647"/>
      <c r="E383" s="1186"/>
      <c r="F383" s="50"/>
      <c r="G383" s="714"/>
      <c r="H383" s="1172"/>
    </row>
    <row r="384" spans="2:8" ht="51">
      <c r="B384" s="1556"/>
      <c r="C384" s="113" t="s">
        <v>1160</v>
      </c>
      <c r="D384" s="1647"/>
      <c r="E384" s="1186"/>
      <c r="F384" s="50"/>
      <c r="G384" s="714"/>
      <c r="H384" s="1172"/>
    </row>
    <row r="385" spans="2:8">
      <c r="B385" s="1556"/>
      <c r="C385" s="113" t="s">
        <v>1162</v>
      </c>
      <c r="D385" s="1647"/>
      <c r="E385" s="1188"/>
      <c r="F385" s="50"/>
      <c r="G385" s="1171"/>
      <c r="H385" s="1172"/>
    </row>
    <row r="386" spans="2:8">
      <c r="B386" s="1556"/>
      <c r="C386" s="102" t="s">
        <v>2641</v>
      </c>
      <c r="D386" s="1647"/>
      <c r="E386" s="1186"/>
      <c r="F386" s="54"/>
      <c r="G386" s="714"/>
      <c r="H386" s="1172"/>
    </row>
    <row r="387" spans="2:8">
      <c r="B387" s="1556"/>
      <c r="C387" s="102" t="s">
        <v>2642</v>
      </c>
      <c r="D387" s="1647"/>
      <c r="E387" s="1186"/>
      <c r="F387" s="54"/>
      <c r="G387" s="714"/>
      <c r="H387" s="1172"/>
    </row>
    <row r="388" spans="2:8" ht="25.5">
      <c r="B388" s="1556"/>
      <c r="C388" s="113" t="s">
        <v>3882</v>
      </c>
      <c r="D388" s="1647"/>
      <c r="E388" s="1186"/>
      <c r="F388" s="54"/>
      <c r="G388" s="714"/>
      <c r="H388" s="1172"/>
    </row>
    <row r="389" spans="2:8" ht="102">
      <c r="B389" s="1556"/>
      <c r="C389" s="114" t="s">
        <v>2643</v>
      </c>
      <c r="D389" s="1647"/>
      <c r="E389" s="1186"/>
      <c r="F389" s="54"/>
      <c r="G389" s="714"/>
      <c r="H389" s="1172"/>
    </row>
    <row r="390" spans="2:8" ht="30.75" customHeight="1">
      <c r="B390" s="1556"/>
      <c r="C390" s="115" t="s">
        <v>2644</v>
      </c>
      <c r="D390" s="1647"/>
      <c r="E390" s="1186"/>
      <c r="F390" s="54"/>
      <c r="G390" s="714"/>
      <c r="H390" s="1172"/>
    </row>
    <row r="391" spans="2:8" ht="51">
      <c r="B391" s="1556"/>
      <c r="C391" s="115" t="s">
        <v>2645</v>
      </c>
      <c r="D391" s="1647"/>
      <c r="E391" s="1186"/>
      <c r="F391" s="54"/>
      <c r="G391" s="714"/>
      <c r="H391" s="1172"/>
    </row>
    <row r="392" spans="2:8">
      <c r="B392" s="1556"/>
      <c r="C392" s="116" t="s">
        <v>1164</v>
      </c>
      <c r="D392" s="1647"/>
      <c r="E392" s="1187"/>
      <c r="F392" s="51"/>
      <c r="G392" s="715"/>
      <c r="H392" s="1174" t="s">
        <v>1008</v>
      </c>
    </row>
    <row r="393" spans="2:8" ht="20.100000000000001" customHeight="1">
      <c r="B393" s="1557"/>
      <c r="C393" s="117" t="s">
        <v>1119</v>
      </c>
      <c r="D393" s="1658"/>
      <c r="E393" s="1190" t="s">
        <v>18</v>
      </c>
      <c r="F393" s="52">
        <v>1</v>
      </c>
      <c r="G393" s="1137"/>
      <c r="H393" s="1200">
        <f>F393*G393</f>
        <v>0</v>
      </c>
    </row>
    <row r="394" spans="2:8" ht="25.5">
      <c r="B394" s="1555" t="s">
        <v>2750</v>
      </c>
      <c r="C394" s="118" t="s">
        <v>1166</v>
      </c>
      <c r="D394" s="1561"/>
      <c r="E394" s="1180"/>
      <c r="F394" s="119"/>
      <c r="G394" s="721"/>
      <c r="H394" s="1209" t="s">
        <v>1008</v>
      </c>
    </row>
    <row r="395" spans="2:8" ht="51">
      <c r="B395" s="1556"/>
      <c r="C395" s="35" t="s">
        <v>3883</v>
      </c>
      <c r="D395" s="1562"/>
      <c r="E395" s="1210"/>
      <c r="F395" s="43"/>
      <c r="G395" s="722"/>
      <c r="H395" s="1211"/>
    </row>
    <row r="396" spans="2:8" ht="38.25">
      <c r="B396" s="1556"/>
      <c r="C396" s="35" t="s">
        <v>3884</v>
      </c>
      <c r="D396" s="1565"/>
      <c r="E396" s="1210"/>
      <c r="F396" s="123"/>
      <c r="G396" s="714"/>
      <c r="H396" s="1211"/>
    </row>
    <row r="397" spans="2:8" ht="38.25">
      <c r="B397" s="1556"/>
      <c r="C397" s="35" t="s">
        <v>1167</v>
      </c>
      <c r="D397" s="1562"/>
      <c r="E397" s="1212"/>
      <c r="F397" s="43"/>
      <c r="G397" s="1135"/>
      <c r="H397" s="1211"/>
    </row>
    <row r="398" spans="2:8" ht="38.25">
      <c r="B398" s="1556"/>
      <c r="C398" s="35" t="s">
        <v>1168</v>
      </c>
      <c r="D398" s="1562"/>
      <c r="E398" s="1210"/>
      <c r="F398" s="43"/>
      <c r="G398" s="722"/>
      <c r="H398" s="1211"/>
    </row>
    <row r="399" spans="2:8" ht="38.25">
      <c r="B399" s="1556"/>
      <c r="C399" s="35" t="s">
        <v>1169</v>
      </c>
      <c r="D399" s="1562"/>
      <c r="E399" s="1210"/>
      <c r="F399" s="43"/>
      <c r="G399" s="722"/>
      <c r="H399" s="1211"/>
    </row>
    <row r="400" spans="2:8">
      <c r="B400" s="1556"/>
      <c r="C400" s="35" t="s">
        <v>1170</v>
      </c>
      <c r="D400" s="1562"/>
      <c r="E400" s="1210"/>
      <c r="F400" s="43"/>
      <c r="G400" s="722"/>
      <c r="H400" s="1211"/>
    </row>
    <row r="401" spans="2:8" ht="38.25">
      <c r="B401" s="1556"/>
      <c r="C401" s="35" t="s">
        <v>1171</v>
      </c>
      <c r="D401" s="1562"/>
      <c r="E401" s="1210"/>
      <c r="F401" s="43"/>
      <c r="G401" s="722"/>
      <c r="H401" s="1211"/>
    </row>
    <row r="402" spans="2:8" ht="38.25">
      <c r="B402" s="1556"/>
      <c r="C402" s="35" t="s">
        <v>1159</v>
      </c>
      <c r="D402" s="1562"/>
      <c r="E402" s="1210"/>
      <c r="F402" s="43"/>
      <c r="G402" s="722"/>
      <c r="H402" s="1211"/>
    </row>
    <row r="403" spans="2:8" ht="51">
      <c r="B403" s="1556"/>
      <c r="C403" s="35" t="s">
        <v>1172</v>
      </c>
      <c r="D403" s="1562"/>
      <c r="E403" s="1210"/>
      <c r="F403" s="43"/>
      <c r="G403" s="722"/>
      <c r="H403" s="1211"/>
    </row>
    <row r="404" spans="2:8" ht="51">
      <c r="B404" s="1556"/>
      <c r="C404" s="35" t="s">
        <v>1160</v>
      </c>
      <c r="D404" s="1562"/>
      <c r="E404" s="1210"/>
      <c r="F404" s="43"/>
      <c r="G404" s="722"/>
      <c r="H404" s="1211"/>
    </row>
    <row r="405" spans="2:8">
      <c r="B405" s="1556"/>
      <c r="C405" s="35" t="s">
        <v>1060</v>
      </c>
      <c r="D405" s="1562"/>
      <c r="E405" s="1212"/>
      <c r="F405" s="43"/>
      <c r="G405" s="1135"/>
      <c r="H405" s="1211"/>
    </row>
    <row r="406" spans="2:8" ht="25.5">
      <c r="B406" s="1556"/>
      <c r="C406" s="35" t="s">
        <v>1161</v>
      </c>
      <c r="D406" s="1562"/>
      <c r="E406" s="1212"/>
      <c r="F406" s="43"/>
      <c r="G406" s="1135"/>
      <c r="H406" s="1211"/>
    </row>
    <row r="407" spans="2:8">
      <c r="B407" s="1556"/>
      <c r="C407" s="35" t="s">
        <v>1162</v>
      </c>
      <c r="D407" s="1562"/>
      <c r="E407" s="1210"/>
      <c r="F407" s="43"/>
      <c r="G407" s="722"/>
      <c r="H407" s="1211"/>
    </row>
    <row r="408" spans="2:8" ht="25.5">
      <c r="B408" s="1556"/>
      <c r="C408" s="70" t="s">
        <v>3885</v>
      </c>
      <c r="D408" s="1562"/>
      <c r="E408" s="1213"/>
      <c r="F408" s="196"/>
      <c r="G408" s="714"/>
      <c r="H408" s="1211"/>
    </row>
    <row r="409" spans="2:8" ht="25.5">
      <c r="B409" s="1556"/>
      <c r="C409" s="28" t="s">
        <v>3886</v>
      </c>
      <c r="D409" s="1562"/>
      <c r="E409" s="1214"/>
      <c r="F409" s="223"/>
      <c r="G409" s="714"/>
      <c r="H409" s="1211"/>
    </row>
    <row r="410" spans="2:8" ht="25.5">
      <c r="B410" s="1556"/>
      <c r="C410" s="37" t="s">
        <v>3887</v>
      </c>
      <c r="D410" s="1562"/>
      <c r="E410" s="1214"/>
      <c r="F410" s="223"/>
      <c r="G410" s="714"/>
      <c r="H410" s="1211"/>
    </row>
    <row r="411" spans="2:8" ht="20.100000000000001" customHeight="1">
      <c r="B411" s="1556"/>
      <c r="C411" s="70" t="s">
        <v>3888</v>
      </c>
      <c r="D411" s="1562"/>
      <c r="E411" s="1214"/>
      <c r="F411" s="223"/>
      <c r="G411" s="714"/>
      <c r="H411" s="1211"/>
    </row>
    <row r="412" spans="2:8" ht="20.100000000000001" customHeight="1">
      <c r="B412" s="1556"/>
      <c r="C412" s="28" t="s">
        <v>3889</v>
      </c>
      <c r="D412" s="1562"/>
      <c r="E412" s="1214"/>
      <c r="F412" s="223"/>
      <c r="G412" s="714"/>
      <c r="H412" s="1211"/>
    </row>
    <row r="413" spans="2:8" ht="20.100000000000001" customHeight="1">
      <c r="B413" s="1556"/>
      <c r="C413" s="28" t="s">
        <v>3890</v>
      </c>
      <c r="D413" s="1562"/>
      <c r="E413" s="1214"/>
      <c r="F413" s="223"/>
      <c r="G413" s="714"/>
      <c r="H413" s="1211"/>
    </row>
    <row r="414" spans="2:8" ht="38.25">
      <c r="B414" s="1556"/>
      <c r="C414" s="28" t="s">
        <v>3891</v>
      </c>
      <c r="D414" s="1562"/>
      <c r="E414" s="1214"/>
      <c r="F414" s="223"/>
      <c r="G414" s="714"/>
      <c r="H414" s="1211"/>
    </row>
    <row r="415" spans="2:8" ht="38.25">
      <c r="B415" s="1556"/>
      <c r="C415" s="36" t="s">
        <v>3892</v>
      </c>
      <c r="D415" s="1562"/>
      <c r="E415" s="1214"/>
      <c r="F415" s="223"/>
      <c r="G415" s="1135"/>
      <c r="H415" s="1211"/>
    </row>
    <row r="416" spans="2:8" ht="38.25">
      <c r="B416" s="1556"/>
      <c r="C416" s="35" t="s">
        <v>3893</v>
      </c>
      <c r="D416" s="1562"/>
      <c r="E416" s="1214"/>
      <c r="F416" s="223"/>
      <c r="G416" s="1135"/>
      <c r="H416" s="1211"/>
    </row>
    <row r="417" spans="2:8" ht="38.25">
      <c r="B417" s="1556"/>
      <c r="C417" s="35" t="s">
        <v>1173</v>
      </c>
      <c r="D417" s="1562"/>
      <c r="E417" s="1214"/>
      <c r="F417" s="223"/>
      <c r="G417" s="1135"/>
      <c r="H417" s="1211"/>
    </row>
    <row r="418" spans="2:8" ht="25.5">
      <c r="B418" s="1556"/>
      <c r="C418" s="35" t="s">
        <v>1174</v>
      </c>
      <c r="D418" s="1562"/>
      <c r="E418" s="1214"/>
      <c r="F418" s="223"/>
      <c r="G418" s="1135"/>
      <c r="H418" s="1211"/>
    </row>
    <row r="419" spans="2:8" ht="25.5">
      <c r="B419" s="1556"/>
      <c r="C419" s="40" t="s">
        <v>1175</v>
      </c>
      <c r="D419" s="1562"/>
      <c r="E419" s="1214"/>
      <c r="F419" s="223"/>
      <c r="G419" s="1135"/>
      <c r="H419" s="1211"/>
    </row>
    <row r="420" spans="2:8" ht="38.25">
      <c r="B420" s="1556"/>
      <c r="C420" s="27" t="s">
        <v>3894</v>
      </c>
      <c r="D420" s="1562"/>
      <c r="E420" s="1214"/>
      <c r="F420" s="223"/>
      <c r="G420" s="1135"/>
      <c r="H420" s="1211"/>
    </row>
    <row r="421" spans="2:8" ht="20.100000000000001" customHeight="1">
      <c r="B421" s="1556"/>
      <c r="C421" s="27" t="s">
        <v>3895</v>
      </c>
      <c r="D421" s="1562"/>
      <c r="E421" s="1214"/>
      <c r="F421" s="223"/>
      <c r="G421" s="1135"/>
      <c r="H421" s="1211"/>
    </row>
    <row r="422" spans="2:8" ht="38.25">
      <c r="B422" s="1556"/>
      <c r="C422" s="27" t="s">
        <v>3896</v>
      </c>
      <c r="D422" s="1562"/>
      <c r="E422" s="1214"/>
      <c r="F422" s="223"/>
      <c r="G422" s="1215"/>
      <c r="H422" s="1216"/>
    </row>
    <row r="423" spans="2:8" ht="38.25">
      <c r="B423" s="1556"/>
      <c r="C423" s="27" t="s">
        <v>3897</v>
      </c>
      <c r="D423" s="1562"/>
      <c r="E423" s="1214"/>
      <c r="F423" s="223"/>
      <c r="G423" s="1215"/>
      <c r="H423" s="1216"/>
    </row>
    <row r="424" spans="2:8" ht="51">
      <c r="B424" s="1556"/>
      <c r="C424" s="27" t="s">
        <v>3898</v>
      </c>
      <c r="D424" s="1562"/>
      <c r="E424" s="1214"/>
      <c r="F424" s="223"/>
      <c r="G424" s="1215"/>
      <c r="H424" s="1216"/>
    </row>
    <row r="425" spans="2:8" ht="20.100000000000001" customHeight="1">
      <c r="B425" s="1556"/>
      <c r="C425" s="27" t="s">
        <v>3899</v>
      </c>
      <c r="D425" s="1562"/>
      <c r="E425" s="1214"/>
      <c r="F425" s="223"/>
      <c r="G425" s="1215"/>
      <c r="H425" s="1216"/>
    </row>
    <row r="426" spans="2:8" ht="38.25">
      <c r="B426" s="1556"/>
      <c r="C426" s="27" t="s">
        <v>3900</v>
      </c>
      <c r="D426" s="1562"/>
      <c r="E426" s="1214"/>
      <c r="F426" s="223"/>
      <c r="G426" s="1135"/>
      <c r="H426" s="1211"/>
    </row>
    <row r="427" spans="2:8" ht="20.100000000000001" customHeight="1">
      <c r="B427" s="1556"/>
      <c r="C427" s="27" t="s">
        <v>3901</v>
      </c>
      <c r="D427" s="1562"/>
      <c r="E427" s="1214"/>
      <c r="F427" s="223"/>
      <c r="G427" s="1135"/>
      <c r="H427" s="1211"/>
    </row>
    <row r="428" spans="2:8" ht="20.100000000000001" customHeight="1">
      <c r="B428" s="1556"/>
      <c r="C428" s="27" t="s">
        <v>3902</v>
      </c>
      <c r="D428" s="1562"/>
      <c r="E428" s="1214"/>
      <c r="F428" s="223"/>
      <c r="G428" s="1135"/>
      <c r="H428" s="1211"/>
    </row>
    <row r="429" spans="2:8" ht="20.100000000000001" customHeight="1">
      <c r="B429" s="1556"/>
      <c r="C429" s="27" t="s">
        <v>3903</v>
      </c>
      <c r="D429" s="1562"/>
      <c r="E429" s="1214"/>
      <c r="F429" s="223"/>
      <c r="G429" s="1135"/>
      <c r="H429" s="1211"/>
    </row>
    <row r="430" spans="2:8" ht="20.100000000000001" customHeight="1">
      <c r="B430" s="1556"/>
      <c r="C430" s="27" t="s">
        <v>3904</v>
      </c>
      <c r="D430" s="1562"/>
      <c r="E430" s="1214"/>
      <c r="F430" s="223"/>
      <c r="G430" s="1135"/>
      <c r="H430" s="1211"/>
    </row>
    <row r="431" spans="2:8" ht="20.100000000000001" customHeight="1">
      <c r="B431" s="1556"/>
      <c r="C431" s="27" t="s">
        <v>3905</v>
      </c>
      <c r="D431" s="1562"/>
      <c r="E431" s="1214"/>
      <c r="F431" s="223"/>
      <c r="G431" s="1135"/>
      <c r="H431" s="1211"/>
    </row>
    <row r="432" spans="2:8" ht="20.100000000000001" customHeight="1">
      <c r="B432" s="1556"/>
      <c r="C432" s="27" t="s">
        <v>3906</v>
      </c>
      <c r="D432" s="1562"/>
      <c r="E432" s="1214"/>
      <c r="F432" s="223"/>
      <c r="G432" s="1135"/>
      <c r="H432" s="1211"/>
    </row>
    <row r="433" spans="2:8" ht="20.100000000000001" customHeight="1">
      <c r="B433" s="1556"/>
      <c r="C433" s="27" t="s">
        <v>3907</v>
      </c>
      <c r="D433" s="1562"/>
      <c r="E433" s="1214"/>
      <c r="F433" s="223"/>
      <c r="G433" s="1135"/>
      <c r="H433" s="1211"/>
    </row>
    <row r="434" spans="2:8" ht="20.100000000000001" customHeight="1">
      <c r="B434" s="1556"/>
      <c r="C434" s="27" t="s">
        <v>3908</v>
      </c>
      <c r="D434" s="1562"/>
      <c r="E434" s="1214"/>
      <c r="F434" s="223"/>
      <c r="G434" s="1135"/>
      <c r="H434" s="1211"/>
    </row>
    <row r="435" spans="2:8" ht="20.100000000000001" customHeight="1">
      <c r="B435" s="1556"/>
      <c r="C435" s="27" t="s">
        <v>3909</v>
      </c>
      <c r="D435" s="1562"/>
      <c r="E435" s="1214"/>
      <c r="F435" s="223"/>
      <c r="G435" s="1135"/>
      <c r="H435" s="1211"/>
    </row>
    <row r="436" spans="2:8" ht="20.100000000000001" customHeight="1">
      <c r="B436" s="1556"/>
      <c r="C436" s="27" t="s">
        <v>3910</v>
      </c>
      <c r="D436" s="1562"/>
      <c r="E436" s="1214"/>
      <c r="F436" s="223"/>
      <c r="G436" s="1135"/>
      <c r="H436" s="1211"/>
    </row>
    <row r="437" spans="2:8" ht="20.100000000000001" customHeight="1">
      <c r="B437" s="1556"/>
      <c r="C437" s="27" t="s">
        <v>3911</v>
      </c>
      <c r="D437" s="1562"/>
      <c r="E437" s="1214"/>
      <c r="F437" s="223"/>
      <c r="G437" s="1135"/>
      <c r="H437" s="1211"/>
    </row>
    <row r="438" spans="2:8" ht="20.100000000000001" customHeight="1">
      <c r="B438" s="1556"/>
      <c r="C438" s="27" t="s">
        <v>3912</v>
      </c>
      <c r="D438" s="1562"/>
      <c r="E438" s="1214"/>
      <c r="F438" s="223"/>
      <c r="G438" s="1135"/>
      <c r="H438" s="1211"/>
    </row>
    <row r="439" spans="2:8" ht="25.5">
      <c r="B439" s="1556"/>
      <c r="C439" s="27" t="s">
        <v>3913</v>
      </c>
      <c r="D439" s="1562"/>
      <c r="E439" s="1214"/>
      <c r="F439" s="223"/>
      <c r="G439" s="1135"/>
      <c r="H439" s="1211"/>
    </row>
    <row r="440" spans="2:8" ht="25.5">
      <c r="B440" s="1556"/>
      <c r="C440" s="27" t="s">
        <v>3914</v>
      </c>
      <c r="D440" s="1562"/>
      <c r="E440" s="1214"/>
      <c r="F440" s="223"/>
      <c r="G440" s="1135"/>
      <c r="H440" s="1211"/>
    </row>
    <row r="441" spans="2:8" ht="20.100000000000001" customHeight="1">
      <c r="B441" s="1556"/>
      <c r="C441" s="27" t="s">
        <v>3915</v>
      </c>
      <c r="D441" s="1562"/>
      <c r="E441" s="1214"/>
      <c r="F441" s="223"/>
      <c r="G441" s="1135"/>
      <c r="H441" s="1211"/>
    </row>
    <row r="442" spans="2:8" ht="20.100000000000001" customHeight="1">
      <c r="B442" s="1556"/>
      <c r="C442" s="27" t="s">
        <v>3916</v>
      </c>
      <c r="D442" s="1562"/>
      <c r="E442" s="1214"/>
      <c r="F442" s="223"/>
      <c r="G442" s="1135"/>
      <c r="H442" s="1211"/>
    </row>
    <row r="443" spans="2:8" ht="28.5" customHeight="1">
      <c r="B443" s="1556"/>
      <c r="C443" s="27" t="s">
        <v>3917</v>
      </c>
      <c r="D443" s="1562"/>
      <c r="E443" s="1214"/>
      <c r="F443" s="223"/>
      <c r="G443" s="1135"/>
      <c r="H443" s="1211"/>
    </row>
    <row r="444" spans="2:8" ht="28.5" customHeight="1">
      <c r="B444" s="1556"/>
      <c r="C444" s="27" t="s">
        <v>3918</v>
      </c>
      <c r="D444" s="1562"/>
      <c r="E444" s="1214"/>
      <c r="F444" s="223"/>
      <c r="G444" s="1135"/>
      <c r="H444" s="1211"/>
    </row>
    <row r="445" spans="2:8" ht="28.5" customHeight="1">
      <c r="B445" s="1556"/>
      <c r="C445" s="27" t="s">
        <v>3919</v>
      </c>
      <c r="D445" s="1562"/>
      <c r="E445" s="1214"/>
      <c r="F445" s="223"/>
      <c r="G445" s="1135"/>
      <c r="H445" s="1211"/>
    </row>
    <row r="446" spans="2:8" ht="51">
      <c r="B446" s="1556"/>
      <c r="C446" s="27" t="s">
        <v>3920</v>
      </c>
      <c r="D446" s="1562"/>
      <c r="E446" s="1214"/>
      <c r="F446" s="223"/>
      <c r="G446" s="223"/>
      <c r="H446" s="1211"/>
    </row>
    <row r="447" spans="2:8" ht="27.75" customHeight="1">
      <c r="B447" s="1556"/>
      <c r="C447" s="27" t="s">
        <v>3921</v>
      </c>
      <c r="D447" s="1562"/>
      <c r="E447" s="1214"/>
      <c r="F447" s="223"/>
      <c r="G447" s="223"/>
      <c r="H447" s="1211"/>
    </row>
    <row r="448" spans="2:8" ht="89.25" customHeight="1">
      <c r="B448" s="1556"/>
      <c r="C448" s="27" t="s">
        <v>1163</v>
      </c>
      <c r="D448" s="1562"/>
      <c r="E448" s="1214"/>
      <c r="F448" s="223"/>
      <c r="G448" s="223"/>
      <c r="H448" s="1211"/>
    </row>
    <row r="449" spans="2:8" ht="64.5" customHeight="1">
      <c r="B449" s="1556"/>
      <c r="C449" s="27" t="s">
        <v>1178</v>
      </c>
      <c r="D449" s="1562"/>
      <c r="E449" s="1214"/>
      <c r="F449" s="223"/>
      <c r="G449" s="223"/>
      <c r="H449" s="1211"/>
    </row>
    <row r="450" spans="2:8" ht="51">
      <c r="B450" s="1556"/>
      <c r="C450" s="27" t="s">
        <v>1179</v>
      </c>
      <c r="D450" s="1562"/>
      <c r="E450" s="1214"/>
      <c r="F450" s="223"/>
      <c r="G450" s="223"/>
      <c r="H450" s="1211"/>
    </row>
    <row r="451" spans="2:8" ht="20.100000000000001" customHeight="1">
      <c r="B451" s="1556"/>
      <c r="C451" s="27" t="s">
        <v>1164</v>
      </c>
      <c r="D451" s="1562"/>
      <c r="E451" s="1214"/>
      <c r="F451" s="223"/>
      <c r="G451" s="1135"/>
      <c r="H451" s="1211" t="s">
        <v>1008</v>
      </c>
    </row>
    <row r="452" spans="2:8" ht="20.100000000000001" customHeight="1">
      <c r="B452" s="1557"/>
      <c r="C452" s="31" t="s">
        <v>2751</v>
      </c>
      <c r="D452" s="1563"/>
      <c r="E452" s="1217" t="s">
        <v>1165</v>
      </c>
      <c r="F452" s="44">
        <v>1</v>
      </c>
      <c r="G452" s="1132"/>
      <c r="H452" s="1194">
        <f>F452*G452</f>
        <v>0</v>
      </c>
    </row>
    <row r="453" spans="2:8" ht="25.5">
      <c r="B453" s="1555" t="s">
        <v>2752</v>
      </c>
      <c r="C453" s="118" t="s">
        <v>1180</v>
      </c>
      <c r="D453" s="1561"/>
      <c r="E453" s="1180"/>
      <c r="F453" s="119"/>
      <c r="G453" s="721"/>
      <c r="H453" s="1209" t="s">
        <v>1008</v>
      </c>
    </row>
    <row r="454" spans="2:8" ht="25.5">
      <c r="B454" s="1556"/>
      <c r="C454" s="35" t="s">
        <v>1181</v>
      </c>
      <c r="D454" s="1562"/>
      <c r="E454" s="1210"/>
      <c r="F454" s="43"/>
      <c r="G454" s="722"/>
      <c r="H454" s="1211"/>
    </row>
    <row r="455" spans="2:8" ht="38.25">
      <c r="B455" s="1556"/>
      <c r="C455" s="35" t="s">
        <v>1182</v>
      </c>
      <c r="D455" s="1565"/>
      <c r="E455" s="1210"/>
      <c r="F455" s="123"/>
      <c r="G455" s="722"/>
      <c r="H455" s="1211"/>
    </row>
    <row r="456" spans="2:8" ht="38.25">
      <c r="B456" s="1556"/>
      <c r="C456" s="35" t="s">
        <v>1167</v>
      </c>
      <c r="D456" s="1565"/>
      <c r="E456" s="1210"/>
      <c r="F456" s="43"/>
      <c r="G456" s="1135"/>
      <c r="H456" s="1211"/>
    </row>
    <row r="457" spans="2:8" ht="38.25">
      <c r="B457" s="1584"/>
      <c r="C457" s="35" t="s">
        <v>1168</v>
      </c>
      <c r="D457" s="1647"/>
      <c r="E457" s="1210"/>
      <c r="F457" s="43"/>
      <c r="G457" s="722"/>
      <c r="H457" s="1211"/>
    </row>
    <row r="458" spans="2:8" ht="38.25">
      <c r="B458" s="1584"/>
      <c r="C458" s="35" t="s">
        <v>1169</v>
      </c>
      <c r="D458" s="1647"/>
      <c r="E458" s="1210"/>
      <c r="F458" s="43"/>
      <c r="G458" s="722"/>
      <c r="H458" s="1211"/>
    </row>
    <row r="459" spans="2:8" ht="38.25">
      <c r="B459" s="1584"/>
      <c r="C459" s="35" t="s">
        <v>1158</v>
      </c>
      <c r="D459" s="1647"/>
      <c r="E459" s="1210"/>
      <c r="F459" s="43"/>
      <c r="G459" s="722"/>
      <c r="H459" s="1211"/>
    </row>
    <row r="460" spans="2:8">
      <c r="B460" s="1584"/>
      <c r="C460" s="35" t="s">
        <v>1170</v>
      </c>
      <c r="D460" s="1647"/>
      <c r="E460" s="1210"/>
      <c r="F460" s="43"/>
      <c r="G460" s="722"/>
      <c r="H460" s="1211"/>
    </row>
    <row r="461" spans="2:8" ht="38.25">
      <c r="B461" s="1584"/>
      <c r="C461" s="35" t="s">
        <v>1171</v>
      </c>
      <c r="D461" s="1647"/>
      <c r="E461" s="1210"/>
      <c r="F461" s="43"/>
      <c r="G461" s="722"/>
      <c r="H461" s="1211"/>
    </row>
    <row r="462" spans="2:8" ht="38.25">
      <c r="B462" s="1584"/>
      <c r="C462" s="35" t="s">
        <v>1159</v>
      </c>
      <c r="D462" s="1647"/>
      <c r="E462" s="1210"/>
      <c r="F462" s="43"/>
      <c r="G462" s="722"/>
      <c r="H462" s="1211"/>
    </row>
    <row r="463" spans="2:8" ht="51">
      <c r="B463" s="1584"/>
      <c r="C463" s="35" t="s">
        <v>1172</v>
      </c>
      <c r="D463" s="1647"/>
      <c r="E463" s="1210"/>
      <c r="F463" s="43"/>
      <c r="G463" s="722"/>
      <c r="H463" s="1211"/>
    </row>
    <row r="464" spans="2:8" ht="51">
      <c r="B464" s="1584"/>
      <c r="C464" s="35" t="s">
        <v>1160</v>
      </c>
      <c r="D464" s="1647"/>
      <c r="E464" s="1210"/>
      <c r="F464" s="43"/>
      <c r="G464" s="722"/>
      <c r="H464" s="1211"/>
    </row>
    <row r="465" spans="2:8">
      <c r="B465" s="1584"/>
      <c r="C465" s="34" t="s">
        <v>1162</v>
      </c>
      <c r="D465" s="1647"/>
      <c r="E465" s="1210"/>
      <c r="F465" s="43"/>
      <c r="G465" s="722"/>
      <c r="H465" s="1211"/>
    </row>
    <row r="466" spans="2:8" ht="30" customHeight="1">
      <c r="B466" s="1556"/>
      <c r="C466" s="34" t="s">
        <v>3922</v>
      </c>
      <c r="D466" s="1562"/>
      <c r="E466" s="1210"/>
      <c r="F466" s="43"/>
      <c r="G466" s="1135"/>
      <c r="H466" s="1211"/>
    </row>
    <row r="467" spans="2:8" ht="31.5" customHeight="1">
      <c r="B467" s="1556"/>
      <c r="C467" s="27" t="s">
        <v>3923</v>
      </c>
      <c r="D467" s="1562"/>
      <c r="E467" s="1210"/>
      <c r="F467" s="43"/>
      <c r="G467" s="1135"/>
      <c r="H467" s="1211"/>
    </row>
    <row r="468" spans="2:8" ht="20.100000000000001" customHeight="1">
      <c r="B468" s="1556"/>
      <c r="C468" s="27" t="s">
        <v>3924</v>
      </c>
      <c r="D468" s="1562"/>
      <c r="E468" s="1210"/>
      <c r="F468" s="43"/>
      <c r="G468" s="1135"/>
      <c r="H468" s="1211"/>
    </row>
    <row r="469" spans="2:8" ht="20.100000000000001" customHeight="1">
      <c r="B469" s="1556"/>
      <c r="C469" s="27" t="s">
        <v>3925</v>
      </c>
      <c r="D469" s="1562"/>
      <c r="E469" s="1210"/>
      <c r="F469" s="43"/>
      <c r="G469" s="1135"/>
      <c r="H469" s="1211"/>
    </row>
    <row r="470" spans="2:8" ht="25.5">
      <c r="B470" s="1556"/>
      <c r="C470" s="27" t="s">
        <v>3926</v>
      </c>
      <c r="D470" s="1562"/>
      <c r="E470" s="1210"/>
      <c r="F470" s="43"/>
      <c r="G470" s="1135"/>
      <c r="H470" s="1211"/>
    </row>
    <row r="471" spans="2:8" ht="51">
      <c r="B471" s="1556"/>
      <c r="C471" s="27" t="s">
        <v>3927</v>
      </c>
      <c r="D471" s="1562"/>
      <c r="E471" s="1210"/>
      <c r="F471" s="43"/>
      <c r="G471" s="1215"/>
      <c r="H471" s="1216"/>
    </row>
    <row r="472" spans="2:8" ht="57" customHeight="1">
      <c r="B472" s="1556"/>
      <c r="C472" s="27" t="s">
        <v>3928</v>
      </c>
      <c r="D472" s="1562"/>
      <c r="E472" s="1210"/>
      <c r="F472" s="43"/>
      <c r="G472" s="1135"/>
      <c r="H472" s="1211"/>
    </row>
    <row r="473" spans="2:8" ht="57.75" customHeight="1">
      <c r="B473" s="1556"/>
      <c r="C473" s="27" t="s">
        <v>3929</v>
      </c>
      <c r="D473" s="1562"/>
      <c r="E473" s="1210"/>
      <c r="F473" s="43"/>
      <c r="G473" s="1135"/>
      <c r="H473" s="1211"/>
    </row>
    <row r="474" spans="2:8" ht="20.100000000000001" customHeight="1">
      <c r="B474" s="1556"/>
      <c r="C474" s="27" t="s">
        <v>3930</v>
      </c>
      <c r="D474" s="1562"/>
      <c r="E474" s="1210"/>
      <c r="F474" s="43"/>
      <c r="G474" s="1135"/>
      <c r="H474" s="1211"/>
    </row>
    <row r="475" spans="2:8" ht="20.100000000000001" customHeight="1">
      <c r="B475" s="1556"/>
      <c r="C475" s="27" t="s">
        <v>3931</v>
      </c>
      <c r="D475" s="1562"/>
      <c r="E475" s="1210"/>
      <c r="F475" s="43"/>
      <c r="G475" s="1135"/>
      <c r="H475" s="1211"/>
    </row>
    <row r="476" spans="2:8" ht="20.100000000000001" customHeight="1">
      <c r="B476" s="1556"/>
      <c r="C476" s="27" t="s">
        <v>3932</v>
      </c>
      <c r="D476" s="1562"/>
      <c r="E476" s="1210"/>
      <c r="F476" s="43"/>
      <c r="G476" s="1135"/>
      <c r="H476" s="1211"/>
    </row>
    <row r="477" spans="2:8" ht="20.100000000000001" customHeight="1">
      <c r="B477" s="1556"/>
      <c r="C477" s="27" t="s">
        <v>3933</v>
      </c>
      <c r="D477" s="1562"/>
      <c r="E477" s="1210"/>
      <c r="F477" s="43"/>
      <c r="G477" s="1135"/>
      <c r="H477" s="1211"/>
    </row>
    <row r="478" spans="2:8" ht="20.100000000000001" customHeight="1">
      <c r="B478" s="1556"/>
      <c r="C478" s="27" t="s">
        <v>3934</v>
      </c>
      <c r="D478" s="1562"/>
      <c r="E478" s="1210"/>
      <c r="F478" s="43"/>
      <c r="G478" s="1135"/>
      <c r="H478" s="1211"/>
    </row>
    <row r="479" spans="2:8" ht="20.100000000000001" customHeight="1">
      <c r="B479" s="1556"/>
      <c r="C479" s="27" t="s">
        <v>3935</v>
      </c>
      <c r="D479" s="1562"/>
      <c r="E479" s="1210"/>
      <c r="F479" s="43"/>
      <c r="G479" s="1135"/>
      <c r="H479" s="1211"/>
    </row>
    <row r="480" spans="2:8" ht="20.100000000000001" customHeight="1">
      <c r="B480" s="1556"/>
      <c r="C480" s="27" t="s">
        <v>3936</v>
      </c>
      <c r="D480" s="1562"/>
      <c r="E480" s="1210"/>
      <c r="F480" s="43"/>
      <c r="G480" s="1135"/>
      <c r="H480" s="1211"/>
    </row>
    <row r="481" spans="2:8" ht="20.100000000000001" customHeight="1">
      <c r="B481" s="1556"/>
      <c r="C481" s="27" t="s">
        <v>3937</v>
      </c>
      <c r="D481" s="1562"/>
      <c r="E481" s="1210"/>
      <c r="F481" s="43"/>
      <c r="G481" s="1135"/>
      <c r="H481" s="1211"/>
    </row>
    <row r="482" spans="2:8" ht="20.100000000000001" customHeight="1">
      <c r="B482" s="1556"/>
      <c r="C482" s="29" t="s">
        <v>3938</v>
      </c>
      <c r="D482" s="1562"/>
      <c r="E482" s="1210"/>
      <c r="F482" s="43"/>
      <c r="G482" s="1135"/>
      <c r="H482" s="1211"/>
    </row>
    <row r="483" spans="2:8" ht="38.25">
      <c r="B483" s="1556"/>
      <c r="C483" s="36" t="s">
        <v>3939</v>
      </c>
      <c r="D483" s="1562"/>
      <c r="E483" s="1210"/>
      <c r="F483" s="43"/>
      <c r="G483" s="1135"/>
      <c r="H483" s="1211"/>
    </row>
    <row r="484" spans="2:8" ht="44.25" customHeight="1">
      <c r="B484" s="1556"/>
      <c r="C484" s="34" t="s">
        <v>3940</v>
      </c>
      <c r="D484" s="1562"/>
      <c r="E484" s="1210"/>
      <c r="F484" s="43"/>
      <c r="G484" s="1135"/>
      <c r="H484" s="1211"/>
    </row>
    <row r="485" spans="2:8" ht="27" customHeight="1">
      <c r="B485" s="1556"/>
      <c r="C485" s="27" t="s">
        <v>3941</v>
      </c>
      <c r="D485" s="1562"/>
      <c r="E485" s="1210"/>
      <c r="F485" s="43"/>
      <c r="G485" s="1135"/>
      <c r="H485" s="1211"/>
    </row>
    <row r="486" spans="2:8" ht="91.5" customHeight="1">
      <c r="B486" s="1556"/>
      <c r="C486" s="27" t="s">
        <v>1163</v>
      </c>
      <c r="D486" s="1562"/>
      <c r="E486" s="1210"/>
      <c r="F486" s="43"/>
      <c r="G486" s="1135"/>
      <c r="H486" s="1211"/>
    </row>
    <row r="487" spans="2:8" ht="62.25" customHeight="1">
      <c r="B487" s="1556"/>
      <c r="C487" s="27" t="s">
        <v>1178</v>
      </c>
      <c r="D487" s="1562"/>
      <c r="E487" s="1210"/>
      <c r="F487" s="43"/>
      <c r="G487" s="1135"/>
      <c r="H487" s="1211"/>
    </row>
    <row r="488" spans="2:8" ht="54" customHeight="1">
      <c r="B488" s="1556"/>
      <c r="C488" s="27" t="s">
        <v>1179</v>
      </c>
      <c r="D488" s="1562"/>
      <c r="E488" s="1210"/>
      <c r="F488" s="43"/>
      <c r="G488" s="1135"/>
      <c r="H488" s="1211"/>
    </row>
    <row r="489" spans="2:8" ht="20.100000000000001" customHeight="1">
      <c r="B489" s="1556"/>
      <c r="C489" s="27" t="s">
        <v>1164</v>
      </c>
      <c r="D489" s="1562"/>
      <c r="E489" s="1210"/>
      <c r="F489" s="43"/>
      <c r="G489" s="723"/>
      <c r="H489" s="1218" t="s">
        <v>1008</v>
      </c>
    </row>
    <row r="490" spans="2:8" ht="20.100000000000001" customHeight="1">
      <c r="B490" s="1557"/>
      <c r="C490" s="31" t="s">
        <v>2751</v>
      </c>
      <c r="D490" s="1563"/>
      <c r="E490" s="1130" t="s">
        <v>1165</v>
      </c>
      <c r="F490" s="44">
        <v>1</v>
      </c>
      <c r="G490" s="1132"/>
      <c r="H490" s="1194">
        <f>F490*G490</f>
        <v>0</v>
      </c>
    </row>
    <row r="491" spans="2:8" ht="25.5">
      <c r="B491" s="1555" t="s">
        <v>2753</v>
      </c>
      <c r="C491" s="118" t="s">
        <v>1183</v>
      </c>
      <c r="D491" s="1561"/>
      <c r="E491" s="1180"/>
      <c r="F491" s="119"/>
      <c r="G491" s="721"/>
      <c r="H491" s="1209" t="s">
        <v>1008</v>
      </c>
    </row>
    <row r="492" spans="2:8" ht="25.5">
      <c r="B492" s="1556"/>
      <c r="C492" s="35" t="s">
        <v>1184</v>
      </c>
      <c r="D492" s="1562"/>
      <c r="E492" s="1219"/>
      <c r="F492" s="724"/>
      <c r="G492" s="722"/>
      <c r="H492" s="1211"/>
    </row>
    <row r="493" spans="2:8" ht="25.5">
      <c r="B493" s="1556"/>
      <c r="C493" s="35" t="s">
        <v>1185</v>
      </c>
      <c r="D493" s="1562"/>
      <c r="E493" s="1219"/>
      <c r="F493" s="724"/>
      <c r="G493" s="722"/>
      <c r="H493" s="1211"/>
    </row>
    <row r="494" spans="2:8" ht="38.25">
      <c r="B494" s="1584"/>
      <c r="C494" s="35" t="s">
        <v>1167</v>
      </c>
      <c r="D494" s="1647"/>
      <c r="E494" s="1220"/>
      <c r="F494" s="724"/>
      <c r="G494" s="722"/>
      <c r="H494" s="1211"/>
    </row>
    <row r="495" spans="2:8" ht="38.25">
      <c r="B495" s="1584"/>
      <c r="C495" s="35" t="s">
        <v>1186</v>
      </c>
      <c r="D495" s="1647"/>
      <c r="E495" s="1220"/>
      <c r="F495" s="724"/>
      <c r="G495" s="722"/>
      <c r="H495" s="1211"/>
    </row>
    <row r="496" spans="2:8" ht="38.25">
      <c r="B496" s="1584"/>
      <c r="C496" s="35" t="s">
        <v>1169</v>
      </c>
      <c r="D496" s="1647"/>
      <c r="E496" s="1210"/>
      <c r="F496" s="123"/>
      <c r="G496" s="722"/>
      <c r="H496" s="1211"/>
    </row>
    <row r="497" spans="2:8">
      <c r="B497" s="1584"/>
      <c r="C497" s="35" t="s">
        <v>1170</v>
      </c>
      <c r="D497" s="1647"/>
      <c r="E497" s="1210"/>
      <c r="F497" s="123"/>
      <c r="G497" s="722"/>
      <c r="H497" s="1211"/>
    </row>
    <row r="498" spans="2:8" ht="38.25">
      <c r="B498" s="1584"/>
      <c r="C498" s="35" t="s">
        <v>1171</v>
      </c>
      <c r="D498" s="1647"/>
      <c r="E498" s="1210"/>
      <c r="F498" s="123"/>
      <c r="G498" s="722"/>
      <c r="H498" s="1211"/>
    </row>
    <row r="499" spans="2:8" ht="38.25">
      <c r="B499" s="1584"/>
      <c r="C499" s="35" t="s">
        <v>1159</v>
      </c>
      <c r="D499" s="1647"/>
      <c r="E499" s="1210"/>
      <c r="F499" s="123"/>
      <c r="G499" s="722"/>
      <c r="H499" s="1211"/>
    </row>
    <row r="500" spans="2:8" ht="51">
      <c r="B500" s="1584"/>
      <c r="C500" s="35" t="s">
        <v>1187</v>
      </c>
      <c r="D500" s="1647"/>
      <c r="E500" s="1210"/>
      <c r="F500" s="123"/>
      <c r="G500" s="722"/>
      <c r="H500" s="1211"/>
    </row>
    <row r="501" spans="2:8" ht="51">
      <c r="B501" s="1584"/>
      <c r="C501" s="35" t="s">
        <v>1160</v>
      </c>
      <c r="D501" s="1647"/>
      <c r="E501" s="1210"/>
      <c r="F501" s="123"/>
      <c r="G501" s="722"/>
      <c r="H501" s="1211"/>
    </row>
    <row r="502" spans="2:8">
      <c r="B502" s="1584"/>
      <c r="C502" s="34" t="s">
        <v>1162</v>
      </c>
      <c r="D502" s="1647"/>
      <c r="E502" s="1210"/>
      <c r="F502" s="123"/>
      <c r="G502" s="722"/>
      <c r="H502" s="1211"/>
    </row>
    <row r="503" spans="2:8" ht="32.25" customHeight="1">
      <c r="B503" s="1556"/>
      <c r="C503" s="34" t="s">
        <v>3942</v>
      </c>
      <c r="D503" s="1562"/>
      <c r="E503" s="1210"/>
      <c r="F503" s="123"/>
      <c r="G503" s="1135"/>
      <c r="H503" s="1211"/>
    </row>
    <row r="504" spans="2:8" ht="51">
      <c r="B504" s="1556"/>
      <c r="C504" s="27" t="s">
        <v>3943</v>
      </c>
      <c r="D504" s="1562"/>
      <c r="E504" s="1210"/>
      <c r="F504" s="123"/>
      <c r="G504" s="1215"/>
      <c r="H504" s="1216"/>
    </row>
    <row r="505" spans="2:8" ht="20.100000000000001" customHeight="1">
      <c r="B505" s="1556"/>
      <c r="C505" s="27" t="s">
        <v>3944</v>
      </c>
      <c r="D505" s="1562"/>
      <c r="E505" s="1210"/>
      <c r="F505" s="123"/>
      <c r="G505" s="1135"/>
      <c r="H505" s="1211"/>
    </row>
    <row r="506" spans="2:8" ht="58.5" customHeight="1">
      <c r="B506" s="1556"/>
      <c r="C506" s="27" t="s">
        <v>3945</v>
      </c>
      <c r="D506" s="1562"/>
      <c r="E506" s="1210"/>
      <c r="F506" s="123"/>
      <c r="G506" s="1135"/>
      <c r="H506" s="1211"/>
    </row>
    <row r="507" spans="2:8" ht="20.100000000000001" customHeight="1">
      <c r="B507" s="1556"/>
      <c r="C507" s="27" t="s">
        <v>3946</v>
      </c>
      <c r="D507" s="1562"/>
      <c r="E507" s="1210"/>
      <c r="F507" s="123"/>
      <c r="G507" s="1135"/>
      <c r="H507" s="1211"/>
    </row>
    <row r="508" spans="2:8" ht="20.100000000000001" customHeight="1">
      <c r="B508" s="1556"/>
      <c r="C508" s="27" t="s">
        <v>3947</v>
      </c>
      <c r="D508" s="1562"/>
      <c r="E508" s="1210"/>
      <c r="F508" s="123"/>
      <c r="G508" s="1135"/>
      <c r="H508" s="1211"/>
    </row>
    <row r="509" spans="2:8" ht="20.100000000000001" customHeight="1">
      <c r="B509" s="1556"/>
      <c r="C509" s="27" t="s">
        <v>3948</v>
      </c>
      <c r="D509" s="1562"/>
      <c r="E509" s="1210"/>
      <c r="F509" s="123"/>
      <c r="G509" s="1135"/>
      <c r="H509" s="1211"/>
    </row>
    <row r="510" spans="2:8" ht="20.100000000000001" customHeight="1">
      <c r="B510" s="1556"/>
      <c r="C510" s="27" t="s">
        <v>3949</v>
      </c>
      <c r="D510" s="1562"/>
      <c r="E510" s="1210"/>
      <c r="F510" s="123"/>
      <c r="G510" s="1135"/>
      <c r="H510" s="1211"/>
    </row>
    <row r="511" spans="2:8" ht="20.100000000000001" customHeight="1">
      <c r="B511" s="1556"/>
      <c r="C511" s="27" t="s">
        <v>3950</v>
      </c>
      <c r="D511" s="1562"/>
      <c r="E511" s="1210"/>
      <c r="F511" s="123"/>
      <c r="G511" s="1135"/>
      <c r="H511" s="1211"/>
    </row>
    <row r="512" spans="2:8" ht="20.100000000000001" customHeight="1">
      <c r="B512" s="1556"/>
      <c r="C512" s="27" t="s">
        <v>3951</v>
      </c>
      <c r="D512" s="1562"/>
      <c r="E512" s="1210"/>
      <c r="F512" s="123"/>
      <c r="G512" s="1135"/>
      <c r="H512" s="1211"/>
    </row>
    <row r="513" spans="2:8" ht="20.100000000000001" customHeight="1">
      <c r="B513" s="1556"/>
      <c r="C513" s="27" t="s">
        <v>3952</v>
      </c>
      <c r="D513" s="1562"/>
      <c r="E513" s="1210"/>
      <c r="F513" s="123"/>
      <c r="G513" s="1135"/>
      <c r="H513" s="1211"/>
    </row>
    <row r="514" spans="2:8" ht="20.100000000000001" customHeight="1">
      <c r="B514" s="1556"/>
      <c r="C514" s="27" t="s">
        <v>3953</v>
      </c>
      <c r="D514" s="1562"/>
      <c r="E514" s="1210"/>
      <c r="F514" s="123"/>
      <c r="G514" s="1135"/>
      <c r="H514" s="1211"/>
    </row>
    <row r="515" spans="2:8" ht="20.100000000000001" customHeight="1">
      <c r="B515" s="1556"/>
      <c r="C515" s="27" t="s">
        <v>3954</v>
      </c>
      <c r="D515" s="1562"/>
      <c r="E515" s="1210"/>
      <c r="F515" s="123"/>
      <c r="G515" s="1135"/>
      <c r="H515" s="1211"/>
    </row>
    <row r="516" spans="2:8" ht="20.100000000000001" customHeight="1">
      <c r="B516" s="1556"/>
      <c r="C516" s="27" t="s">
        <v>3955</v>
      </c>
      <c r="D516" s="1562"/>
      <c r="E516" s="1210"/>
      <c r="F516" s="123"/>
      <c r="G516" s="1135"/>
      <c r="H516" s="1211"/>
    </row>
    <row r="517" spans="2:8" ht="20.100000000000001" customHeight="1">
      <c r="B517" s="1556"/>
      <c r="C517" s="27" t="s">
        <v>3956</v>
      </c>
      <c r="D517" s="1562"/>
      <c r="E517" s="1210"/>
      <c r="F517" s="123"/>
      <c r="G517" s="1135"/>
      <c r="H517" s="1211"/>
    </row>
    <row r="518" spans="2:8" ht="20.100000000000001" customHeight="1">
      <c r="B518" s="1556"/>
      <c r="C518" s="27" t="s">
        <v>3957</v>
      </c>
      <c r="D518" s="1562"/>
      <c r="E518" s="1210"/>
      <c r="F518" s="123"/>
      <c r="G518" s="1135"/>
      <c r="H518" s="1211"/>
    </row>
    <row r="519" spans="2:8" ht="20.100000000000001" customHeight="1">
      <c r="B519" s="1556"/>
      <c r="C519" s="27" t="s">
        <v>3958</v>
      </c>
      <c r="D519" s="1562"/>
      <c r="E519" s="1210"/>
      <c r="F519" s="123"/>
      <c r="G519" s="1135"/>
      <c r="H519" s="1211"/>
    </row>
    <row r="520" spans="2:8" ht="25.5">
      <c r="B520" s="1556"/>
      <c r="C520" s="27" t="s">
        <v>3959</v>
      </c>
      <c r="D520" s="1562"/>
      <c r="E520" s="1210"/>
      <c r="F520" s="123"/>
      <c r="G520" s="1135"/>
      <c r="H520" s="1211"/>
    </row>
    <row r="521" spans="2:8" ht="25.5">
      <c r="B521" s="1556"/>
      <c r="C521" s="27" t="s">
        <v>3960</v>
      </c>
      <c r="D521" s="1562"/>
      <c r="E521" s="1210"/>
      <c r="F521" s="123"/>
      <c r="G521" s="1135"/>
      <c r="H521" s="1211"/>
    </row>
    <row r="522" spans="2:8" ht="20.100000000000001" customHeight="1">
      <c r="B522" s="1556"/>
      <c r="C522" s="29" t="s">
        <v>3961</v>
      </c>
      <c r="D522" s="1562"/>
      <c r="E522" s="1210"/>
      <c r="F522" s="123"/>
      <c r="G522" s="1135"/>
      <c r="H522" s="1211"/>
    </row>
    <row r="523" spans="2:8" ht="82.5" customHeight="1">
      <c r="B523" s="1556"/>
      <c r="C523" s="27" t="s">
        <v>1177</v>
      </c>
      <c r="D523" s="1562"/>
      <c r="E523" s="1210"/>
      <c r="F523" s="123"/>
      <c r="G523" s="1135"/>
      <c r="H523" s="1211"/>
    </row>
    <row r="524" spans="2:8" ht="30" customHeight="1">
      <c r="B524" s="1556"/>
      <c r="C524" s="27" t="s">
        <v>3962</v>
      </c>
      <c r="D524" s="1562"/>
      <c r="E524" s="1210"/>
      <c r="F524" s="123"/>
      <c r="G524" s="1135"/>
      <c r="H524" s="1211"/>
    </row>
    <row r="525" spans="2:8" ht="79.5" customHeight="1">
      <c r="B525" s="1556"/>
      <c r="C525" s="27" t="s">
        <v>1163</v>
      </c>
      <c r="D525" s="1562"/>
      <c r="E525" s="1210"/>
      <c r="F525" s="123"/>
      <c r="G525" s="1135"/>
      <c r="H525" s="1211"/>
    </row>
    <row r="526" spans="2:8" ht="65.25" customHeight="1">
      <c r="B526" s="1556"/>
      <c r="C526" s="27" t="s">
        <v>1178</v>
      </c>
      <c r="D526" s="1562"/>
      <c r="E526" s="1210"/>
      <c r="F526" s="123"/>
      <c r="G526" s="1135"/>
      <c r="H526" s="1211"/>
    </row>
    <row r="527" spans="2:8" ht="56.25" customHeight="1">
      <c r="B527" s="1556"/>
      <c r="C527" s="27" t="s">
        <v>1179</v>
      </c>
      <c r="D527" s="1562"/>
      <c r="E527" s="1210"/>
      <c r="F527" s="123"/>
      <c r="G527" s="1135"/>
      <c r="H527" s="1211"/>
    </row>
    <row r="528" spans="2:8" ht="20.100000000000001" customHeight="1">
      <c r="B528" s="1556"/>
      <c r="C528" s="27" t="s">
        <v>1164</v>
      </c>
      <c r="D528" s="1562"/>
      <c r="E528" s="1210"/>
      <c r="F528" s="123"/>
      <c r="G528" s="723"/>
      <c r="H528" s="1218" t="s">
        <v>1008</v>
      </c>
    </row>
    <row r="529" spans="2:8" ht="20.100000000000001" customHeight="1">
      <c r="B529" s="1557"/>
      <c r="C529" s="31" t="s">
        <v>2751</v>
      </c>
      <c r="D529" s="1563"/>
      <c r="E529" s="1130" t="s">
        <v>1165</v>
      </c>
      <c r="F529" s="44">
        <v>1</v>
      </c>
      <c r="G529" s="1132"/>
      <c r="H529" s="1194">
        <f>F529*G529</f>
        <v>0</v>
      </c>
    </row>
    <row r="530" spans="2:8" ht="25.5">
      <c r="B530" s="1555" t="s">
        <v>2754</v>
      </c>
      <c r="C530" s="118" t="s">
        <v>1188</v>
      </c>
      <c r="D530" s="1561"/>
      <c r="E530" s="1180"/>
      <c r="F530" s="119"/>
      <c r="G530" s="721"/>
      <c r="H530" s="1209" t="s">
        <v>1008</v>
      </c>
    </row>
    <row r="531" spans="2:8" ht="25.5">
      <c r="B531" s="1556"/>
      <c r="C531" s="35" t="s">
        <v>1189</v>
      </c>
      <c r="D531" s="1562"/>
      <c r="E531" s="1219"/>
      <c r="F531" s="724"/>
      <c r="G531" s="722"/>
      <c r="H531" s="1211"/>
    </row>
    <row r="532" spans="2:8" ht="25.5">
      <c r="B532" s="1556"/>
      <c r="C532" s="35" t="s">
        <v>1190</v>
      </c>
      <c r="D532" s="1562"/>
      <c r="E532" s="1219"/>
      <c r="F532" s="724"/>
      <c r="G532" s="722"/>
      <c r="H532" s="1211"/>
    </row>
    <row r="533" spans="2:8" ht="38.25">
      <c r="B533" s="1584"/>
      <c r="C533" s="35" t="s">
        <v>1167</v>
      </c>
      <c r="D533" s="1647"/>
      <c r="E533" s="1220"/>
      <c r="F533" s="724"/>
      <c r="G533" s="722"/>
      <c r="H533" s="1211"/>
    </row>
    <row r="534" spans="2:8" ht="38.25">
      <c r="B534" s="1584"/>
      <c r="C534" s="35" t="s">
        <v>1191</v>
      </c>
      <c r="D534" s="1647"/>
      <c r="E534" s="1210"/>
      <c r="F534" s="123"/>
      <c r="G534" s="722"/>
      <c r="H534" s="1211"/>
    </row>
    <row r="535" spans="2:8" ht="38.25">
      <c r="B535" s="1584"/>
      <c r="C535" s="35" t="s">
        <v>1158</v>
      </c>
      <c r="D535" s="1647"/>
      <c r="E535" s="1210"/>
      <c r="F535" s="123"/>
      <c r="G535" s="722"/>
      <c r="H535" s="1211"/>
    </row>
    <row r="536" spans="2:8">
      <c r="B536" s="1584"/>
      <c r="C536" s="35" t="s">
        <v>1170</v>
      </c>
      <c r="D536" s="1647"/>
      <c r="E536" s="1210"/>
      <c r="F536" s="123"/>
      <c r="G536" s="722"/>
      <c r="H536" s="1211"/>
    </row>
    <row r="537" spans="2:8" ht="38.25">
      <c r="B537" s="1584"/>
      <c r="C537" s="35" t="s">
        <v>1192</v>
      </c>
      <c r="D537" s="1647"/>
      <c r="E537" s="1210"/>
      <c r="F537" s="123"/>
      <c r="G537" s="722"/>
      <c r="H537" s="1211"/>
    </row>
    <row r="538" spans="2:8" ht="38.25">
      <c r="B538" s="1584"/>
      <c r="C538" s="35" t="s">
        <v>1159</v>
      </c>
      <c r="D538" s="1647"/>
      <c r="E538" s="1210"/>
      <c r="F538" s="123"/>
      <c r="G538" s="722"/>
      <c r="H538" s="1211"/>
    </row>
    <row r="539" spans="2:8" ht="51">
      <c r="B539" s="1584"/>
      <c r="C539" s="35" t="s">
        <v>1187</v>
      </c>
      <c r="D539" s="1647"/>
      <c r="E539" s="1210"/>
      <c r="F539" s="123"/>
      <c r="G539" s="722"/>
      <c r="H539" s="1211"/>
    </row>
    <row r="540" spans="2:8" ht="51">
      <c r="B540" s="1584"/>
      <c r="C540" s="35" t="s">
        <v>1160</v>
      </c>
      <c r="D540" s="1647"/>
      <c r="E540" s="1210"/>
      <c r="F540" s="123"/>
      <c r="G540" s="722"/>
      <c r="H540" s="1211"/>
    </row>
    <row r="541" spans="2:8">
      <c r="B541" s="1584"/>
      <c r="C541" s="34" t="s">
        <v>1162</v>
      </c>
      <c r="D541" s="1647"/>
      <c r="E541" s="1210"/>
      <c r="F541" s="123"/>
      <c r="G541" s="722"/>
      <c r="H541" s="1211"/>
    </row>
    <row r="542" spans="2:8" ht="20.100000000000001" customHeight="1">
      <c r="B542" s="1556"/>
      <c r="C542" s="34" t="s">
        <v>3946</v>
      </c>
      <c r="D542" s="1562"/>
      <c r="E542" s="1210"/>
      <c r="F542" s="123"/>
      <c r="G542" s="1135"/>
      <c r="H542" s="1211"/>
    </row>
    <row r="543" spans="2:8" ht="20.100000000000001" customHeight="1">
      <c r="B543" s="1556"/>
      <c r="C543" s="27" t="s">
        <v>3963</v>
      </c>
      <c r="D543" s="1562"/>
      <c r="E543" s="1210"/>
      <c r="F543" s="123"/>
      <c r="G543" s="1135"/>
      <c r="H543" s="1211"/>
    </row>
    <row r="544" spans="2:8" ht="20.100000000000001" customHeight="1">
      <c r="B544" s="1556"/>
      <c r="C544" s="27" t="s">
        <v>3964</v>
      </c>
      <c r="D544" s="1562"/>
      <c r="E544" s="1210"/>
      <c r="F544" s="123"/>
      <c r="G544" s="1135"/>
      <c r="H544" s="1211"/>
    </row>
    <row r="545" spans="2:8" ht="25.5">
      <c r="B545" s="1556"/>
      <c r="C545" s="27" t="s">
        <v>3965</v>
      </c>
      <c r="D545" s="1562"/>
      <c r="E545" s="1210"/>
      <c r="F545" s="123"/>
      <c r="G545" s="1135"/>
      <c r="H545" s="1211"/>
    </row>
    <row r="546" spans="2:8" ht="25.5">
      <c r="B546" s="1556"/>
      <c r="C546" s="27" t="s">
        <v>3966</v>
      </c>
      <c r="D546" s="1562"/>
      <c r="E546" s="1210"/>
      <c r="F546" s="123"/>
      <c r="G546" s="1135"/>
      <c r="H546" s="1211"/>
    </row>
    <row r="547" spans="2:8" ht="25.5">
      <c r="B547" s="1556"/>
      <c r="C547" s="27" t="s">
        <v>3967</v>
      </c>
      <c r="D547" s="1562"/>
      <c r="E547" s="1210"/>
      <c r="F547" s="123"/>
      <c r="G547" s="1135"/>
      <c r="H547" s="1211"/>
    </row>
    <row r="548" spans="2:8">
      <c r="B548" s="1556"/>
      <c r="C548" s="27" t="s">
        <v>3968</v>
      </c>
      <c r="D548" s="1562"/>
      <c r="E548" s="1210"/>
      <c r="F548" s="123"/>
      <c r="G548" s="1135"/>
      <c r="H548" s="1211"/>
    </row>
    <row r="549" spans="2:8">
      <c r="B549" s="1556"/>
      <c r="C549" s="27" t="s">
        <v>3952</v>
      </c>
      <c r="D549" s="1562"/>
      <c r="E549" s="1210"/>
      <c r="F549" s="123"/>
      <c r="G549" s="1135"/>
      <c r="H549" s="1211"/>
    </row>
    <row r="550" spans="2:8" ht="25.5">
      <c r="B550" s="1556"/>
      <c r="C550" s="27" t="s">
        <v>3969</v>
      </c>
      <c r="D550" s="1562"/>
      <c r="E550" s="1210"/>
      <c r="F550" s="123"/>
      <c r="G550" s="1135"/>
      <c r="H550" s="1211"/>
    </row>
    <row r="551" spans="2:8" ht="78.75" customHeight="1">
      <c r="B551" s="1556"/>
      <c r="C551" s="27" t="s">
        <v>1177</v>
      </c>
      <c r="D551" s="1562"/>
      <c r="E551" s="1210"/>
      <c r="F551" s="123"/>
      <c r="G551" s="1135"/>
      <c r="H551" s="1211"/>
    </row>
    <row r="552" spans="2:8" ht="33" customHeight="1">
      <c r="B552" s="1556"/>
      <c r="C552" s="27" t="s">
        <v>3941</v>
      </c>
      <c r="D552" s="1562"/>
      <c r="E552" s="1210"/>
      <c r="F552" s="123"/>
      <c r="G552" s="1135"/>
      <c r="H552" s="1211"/>
    </row>
    <row r="553" spans="2:8" ht="93" customHeight="1">
      <c r="B553" s="1556"/>
      <c r="C553" s="27" t="s">
        <v>1163</v>
      </c>
      <c r="D553" s="1562"/>
      <c r="E553" s="1210"/>
      <c r="F553" s="123"/>
      <c r="G553" s="1135"/>
      <c r="H553" s="1211"/>
    </row>
    <row r="554" spans="2:8" ht="67.5" customHeight="1">
      <c r="B554" s="1556"/>
      <c r="C554" s="27" t="s">
        <v>1178</v>
      </c>
      <c r="D554" s="1562"/>
      <c r="E554" s="1210"/>
      <c r="F554" s="123"/>
      <c r="G554" s="1135"/>
      <c r="H554" s="1211"/>
    </row>
    <row r="555" spans="2:8" ht="54.75" customHeight="1">
      <c r="B555" s="1556"/>
      <c r="C555" s="27" t="s">
        <v>1179</v>
      </c>
      <c r="D555" s="1562"/>
      <c r="E555" s="1210"/>
      <c r="F555" s="123"/>
      <c r="G555" s="1135"/>
      <c r="H555" s="1211"/>
    </row>
    <row r="556" spans="2:8" ht="20.100000000000001" customHeight="1">
      <c r="B556" s="1556"/>
      <c r="C556" s="27" t="s">
        <v>1164</v>
      </c>
      <c r="D556" s="1562"/>
      <c r="E556" s="1210"/>
      <c r="F556" s="123"/>
      <c r="G556" s="723"/>
      <c r="H556" s="1218" t="s">
        <v>1008</v>
      </c>
    </row>
    <row r="557" spans="2:8" ht="20.100000000000001" customHeight="1">
      <c r="B557" s="1557"/>
      <c r="C557" s="31" t="s">
        <v>2751</v>
      </c>
      <c r="D557" s="1563"/>
      <c r="E557" s="1130" t="s">
        <v>1165</v>
      </c>
      <c r="F557" s="44">
        <v>1</v>
      </c>
      <c r="G557" s="1132"/>
      <c r="H557" s="1194">
        <f>F557*G557</f>
        <v>0</v>
      </c>
    </row>
    <row r="558" spans="2:8" ht="25.5">
      <c r="B558" s="1555" t="s">
        <v>2755</v>
      </c>
      <c r="C558" s="118" t="s">
        <v>1193</v>
      </c>
      <c r="D558" s="1561"/>
      <c r="E558" s="1180"/>
      <c r="F558" s="119"/>
      <c r="G558" s="721"/>
      <c r="H558" s="1209" t="s">
        <v>1008</v>
      </c>
    </row>
    <row r="559" spans="2:8" ht="25.5">
      <c r="B559" s="1556"/>
      <c r="C559" s="35" t="s">
        <v>1194</v>
      </c>
      <c r="D559" s="1562"/>
      <c r="E559" s="1221"/>
      <c r="F559" s="725"/>
      <c r="G559" s="1135"/>
      <c r="H559" s="1211"/>
    </row>
    <row r="560" spans="2:8" ht="38.25">
      <c r="B560" s="1556"/>
      <c r="C560" s="35" t="s">
        <v>1195</v>
      </c>
      <c r="D560" s="1562"/>
      <c r="E560" s="1221"/>
      <c r="F560" s="725"/>
      <c r="G560" s="1135"/>
      <c r="H560" s="1211"/>
    </row>
    <row r="561" spans="2:8" ht="25.5">
      <c r="B561" s="1584"/>
      <c r="C561" s="35" t="s">
        <v>1196</v>
      </c>
      <c r="D561" s="1647"/>
      <c r="E561" s="1222"/>
      <c r="F561" s="725"/>
      <c r="G561" s="1135"/>
      <c r="H561" s="1211"/>
    </row>
    <row r="562" spans="2:8" ht="38.25">
      <c r="B562" s="1584"/>
      <c r="C562" s="35" t="s">
        <v>1191</v>
      </c>
      <c r="D562" s="1647"/>
      <c r="E562" s="1212"/>
      <c r="F562" s="43"/>
      <c r="G562" s="1135"/>
      <c r="H562" s="1211"/>
    </row>
    <row r="563" spans="2:8" ht="38.25">
      <c r="B563" s="1584"/>
      <c r="C563" s="35" t="s">
        <v>1158</v>
      </c>
      <c r="D563" s="1647"/>
      <c r="E563" s="1210"/>
      <c r="F563" s="43"/>
      <c r="G563" s="722"/>
      <c r="H563" s="1211"/>
    </row>
    <row r="564" spans="2:8">
      <c r="B564" s="1584"/>
      <c r="C564" s="35" t="s">
        <v>1170</v>
      </c>
      <c r="D564" s="1647"/>
      <c r="E564" s="1210"/>
      <c r="F564" s="43"/>
      <c r="G564" s="722"/>
      <c r="H564" s="1211"/>
    </row>
    <row r="565" spans="2:8" ht="38.25">
      <c r="B565" s="1584"/>
      <c r="C565" s="35" t="s">
        <v>1171</v>
      </c>
      <c r="D565" s="1647"/>
      <c r="E565" s="1210"/>
      <c r="F565" s="43"/>
      <c r="G565" s="722"/>
      <c r="H565" s="1211"/>
    </row>
    <row r="566" spans="2:8" ht="38.25">
      <c r="B566" s="1584"/>
      <c r="C566" s="35" t="s">
        <v>1159</v>
      </c>
      <c r="D566" s="1647"/>
      <c r="E566" s="1210"/>
      <c r="F566" s="43"/>
      <c r="G566" s="722"/>
      <c r="H566" s="1211"/>
    </row>
    <row r="567" spans="2:8" ht="51">
      <c r="B567" s="1584"/>
      <c r="C567" s="35" t="s">
        <v>1187</v>
      </c>
      <c r="D567" s="1647"/>
      <c r="E567" s="1210"/>
      <c r="F567" s="43"/>
      <c r="G567" s="722"/>
      <c r="H567" s="1211"/>
    </row>
    <row r="568" spans="2:8" ht="51">
      <c r="B568" s="1584"/>
      <c r="C568" s="35" t="s">
        <v>1160</v>
      </c>
      <c r="D568" s="1647"/>
      <c r="E568" s="1210"/>
      <c r="F568" s="43"/>
      <c r="G568" s="722"/>
      <c r="H568" s="1211"/>
    </row>
    <row r="569" spans="2:8">
      <c r="B569" s="1584"/>
      <c r="C569" s="34" t="s">
        <v>1162</v>
      </c>
      <c r="D569" s="1647"/>
      <c r="E569" s="1210"/>
      <c r="F569" s="43"/>
      <c r="G569" s="722"/>
      <c r="H569" s="1211"/>
    </row>
    <row r="570" spans="2:8" ht="20.100000000000001" customHeight="1">
      <c r="B570" s="1556"/>
      <c r="C570" s="34" t="s">
        <v>3970</v>
      </c>
      <c r="D570" s="1562"/>
      <c r="E570" s="1210"/>
      <c r="F570" s="43"/>
      <c r="G570" s="1135"/>
      <c r="H570" s="1211"/>
    </row>
    <row r="571" spans="2:8" ht="25.5">
      <c r="B571" s="1556"/>
      <c r="C571" s="27" t="s">
        <v>3971</v>
      </c>
      <c r="D571" s="1562"/>
      <c r="E571" s="1210"/>
      <c r="F571" s="43"/>
      <c r="G571" s="1135"/>
      <c r="H571" s="1211"/>
    </row>
    <row r="572" spans="2:8" ht="20.100000000000001" customHeight="1">
      <c r="B572" s="1556"/>
      <c r="C572" s="27" t="s">
        <v>3972</v>
      </c>
      <c r="D572" s="1562"/>
      <c r="E572" s="1210"/>
      <c r="F572" s="43"/>
      <c r="G572" s="1135"/>
      <c r="H572" s="1211"/>
    </row>
    <row r="573" spans="2:8" ht="20.100000000000001" customHeight="1">
      <c r="B573" s="1556"/>
      <c r="C573" s="27" t="s">
        <v>3973</v>
      </c>
      <c r="D573" s="1562"/>
      <c r="E573" s="1210"/>
      <c r="F573" s="43"/>
      <c r="G573" s="1135"/>
      <c r="H573" s="1211"/>
    </row>
    <row r="574" spans="2:8" ht="20.100000000000001" customHeight="1">
      <c r="B574" s="1556"/>
      <c r="C574" s="27" t="s">
        <v>3974</v>
      </c>
      <c r="D574" s="1562"/>
      <c r="E574" s="1210"/>
      <c r="F574" s="43"/>
      <c r="G574" s="1135"/>
      <c r="H574" s="1211"/>
    </row>
    <row r="575" spans="2:8" ht="20.100000000000001" customHeight="1">
      <c r="B575" s="1556"/>
      <c r="C575" s="27" t="s">
        <v>3975</v>
      </c>
      <c r="D575" s="1562"/>
      <c r="E575" s="1210"/>
      <c r="F575" s="43"/>
      <c r="G575" s="1135"/>
      <c r="H575" s="1211"/>
    </row>
    <row r="576" spans="2:8" ht="20.100000000000001" customHeight="1">
      <c r="B576" s="1556"/>
      <c r="C576" s="27" t="s">
        <v>3976</v>
      </c>
      <c r="D576" s="1562"/>
      <c r="E576" s="1210"/>
      <c r="F576" s="43"/>
      <c r="G576" s="1135"/>
      <c r="H576" s="1211"/>
    </row>
    <row r="577" spans="2:8" ht="20.100000000000001" customHeight="1">
      <c r="B577" s="1556"/>
      <c r="C577" s="27" t="s">
        <v>3952</v>
      </c>
      <c r="D577" s="1562"/>
      <c r="E577" s="1210"/>
      <c r="F577" s="43"/>
      <c r="G577" s="1135"/>
      <c r="H577" s="1211"/>
    </row>
    <row r="578" spans="2:8" ht="20.100000000000001" customHeight="1">
      <c r="B578" s="1556"/>
      <c r="C578" s="27" t="s">
        <v>3977</v>
      </c>
      <c r="D578" s="1562"/>
      <c r="E578" s="1210"/>
      <c r="F578" s="43"/>
      <c r="G578" s="1135"/>
      <c r="H578" s="1211"/>
    </row>
    <row r="579" spans="2:8" ht="25.5">
      <c r="B579" s="1556"/>
      <c r="C579" s="27" t="s">
        <v>3978</v>
      </c>
      <c r="D579" s="1562"/>
      <c r="E579" s="1210"/>
      <c r="F579" s="43"/>
      <c r="G579" s="1135"/>
      <c r="H579" s="1211"/>
    </row>
    <row r="580" spans="2:8" ht="25.5">
      <c r="B580" s="1556"/>
      <c r="C580" s="27" t="s">
        <v>3979</v>
      </c>
      <c r="D580" s="1562"/>
      <c r="E580" s="1210"/>
      <c r="F580" s="43"/>
      <c r="G580" s="1135"/>
      <c r="H580" s="1211"/>
    </row>
    <row r="581" spans="2:8" ht="20.100000000000001" customHeight="1">
      <c r="B581" s="1556"/>
      <c r="C581" s="29" t="s">
        <v>3961</v>
      </c>
      <c r="D581" s="1562"/>
      <c r="E581" s="1210"/>
      <c r="F581" s="43"/>
      <c r="G581" s="1135"/>
      <c r="H581" s="1211"/>
    </row>
    <row r="582" spans="2:8" ht="80.25" customHeight="1">
      <c r="B582" s="1556"/>
      <c r="C582" s="27" t="s">
        <v>1177</v>
      </c>
      <c r="D582" s="1562"/>
      <c r="E582" s="1210"/>
      <c r="F582" s="43"/>
      <c r="G582" s="1135"/>
      <c r="H582" s="1211"/>
    </row>
    <row r="583" spans="2:8" ht="25.5">
      <c r="B583" s="1556"/>
      <c r="C583" s="27" t="s">
        <v>3941</v>
      </c>
      <c r="D583" s="1562"/>
      <c r="E583" s="1210"/>
      <c r="F583" s="43"/>
      <c r="G583" s="1135"/>
      <c r="H583" s="1211"/>
    </row>
    <row r="584" spans="2:8" ht="77.25" customHeight="1">
      <c r="B584" s="1556"/>
      <c r="C584" s="27" t="s">
        <v>1163</v>
      </c>
      <c r="D584" s="1562"/>
      <c r="E584" s="1210"/>
      <c r="F584" s="43"/>
      <c r="G584" s="1135"/>
      <c r="H584" s="1211"/>
    </row>
    <row r="585" spans="2:8" ht="66" customHeight="1">
      <c r="B585" s="1556"/>
      <c r="C585" s="27" t="s">
        <v>1178</v>
      </c>
      <c r="D585" s="1562"/>
      <c r="E585" s="1210"/>
      <c r="F585" s="43"/>
      <c r="G585" s="1135"/>
      <c r="H585" s="1211"/>
    </row>
    <row r="586" spans="2:8" ht="53.25" customHeight="1">
      <c r="B586" s="1556"/>
      <c r="C586" s="27" t="s">
        <v>1179</v>
      </c>
      <c r="D586" s="1562"/>
      <c r="E586" s="1210"/>
      <c r="F586" s="43"/>
      <c r="G586" s="1135"/>
      <c r="H586" s="1211"/>
    </row>
    <row r="587" spans="2:8" ht="20.100000000000001" customHeight="1">
      <c r="B587" s="1556"/>
      <c r="C587" s="27" t="s">
        <v>1164</v>
      </c>
      <c r="D587" s="1562"/>
      <c r="E587" s="1210"/>
      <c r="F587" s="43"/>
      <c r="G587" s="723"/>
      <c r="H587" s="1218" t="s">
        <v>1008</v>
      </c>
    </row>
    <row r="588" spans="2:8" ht="20.100000000000001" customHeight="1">
      <c r="B588" s="1557"/>
      <c r="C588" s="31" t="s">
        <v>2751</v>
      </c>
      <c r="D588" s="1563"/>
      <c r="E588" s="1130" t="s">
        <v>1165</v>
      </c>
      <c r="F588" s="44">
        <v>1</v>
      </c>
      <c r="G588" s="1132"/>
      <c r="H588" s="1194">
        <f>F588*G588</f>
        <v>0</v>
      </c>
    </row>
    <row r="589" spans="2:8" ht="25.5">
      <c r="B589" s="1555" t="s">
        <v>2756</v>
      </c>
      <c r="C589" s="118" t="s">
        <v>1197</v>
      </c>
      <c r="D589" s="1561"/>
      <c r="E589" s="1180"/>
      <c r="F589" s="119"/>
      <c r="G589" s="721"/>
      <c r="H589" s="1209" t="s">
        <v>1008</v>
      </c>
    </row>
    <row r="590" spans="2:8">
      <c r="B590" s="1556"/>
      <c r="C590" s="35" t="s">
        <v>1198</v>
      </c>
      <c r="D590" s="1565"/>
      <c r="E590" s="1210"/>
      <c r="F590" s="43"/>
      <c r="G590" s="722"/>
      <c r="H590" s="1211"/>
    </row>
    <row r="591" spans="2:8" ht="38.25">
      <c r="B591" s="1556"/>
      <c r="C591" s="35" t="s">
        <v>1195</v>
      </c>
      <c r="D591" s="1565"/>
      <c r="E591" s="1210"/>
      <c r="F591" s="124"/>
      <c r="G591" s="722"/>
      <c r="H591" s="1211"/>
    </row>
    <row r="592" spans="2:8" ht="25.5">
      <c r="B592" s="1584"/>
      <c r="C592" s="35" t="s">
        <v>1196</v>
      </c>
      <c r="D592" s="1647"/>
      <c r="E592" s="1210"/>
      <c r="F592" s="124"/>
      <c r="G592" s="1135"/>
      <c r="H592" s="1211"/>
    </row>
    <row r="593" spans="2:8" ht="38.25">
      <c r="B593" s="1584"/>
      <c r="C593" s="35" t="s">
        <v>1191</v>
      </c>
      <c r="D593" s="1647"/>
      <c r="E593" s="1210"/>
      <c r="F593" s="124"/>
      <c r="G593" s="722"/>
      <c r="H593" s="1211"/>
    </row>
    <row r="594" spans="2:8" ht="38.25">
      <c r="B594" s="1584"/>
      <c r="C594" s="35" t="s">
        <v>1158</v>
      </c>
      <c r="D594" s="1647"/>
      <c r="E594" s="1210"/>
      <c r="F594" s="124"/>
      <c r="G594" s="722"/>
      <c r="H594" s="1211"/>
    </row>
    <row r="595" spans="2:8">
      <c r="B595" s="1584"/>
      <c r="C595" s="35" t="s">
        <v>1170</v>
      </c>
      <c r="D595" s="1647"/>
      <c r="E595" s="1210"/>
      <c r="F595" s="124"/>
      <c r="G595" s="722"/>
      <c r="H595" s="1211"/>
    </row>
    <row r="596" spans="2:8" ht="38.25">
      <c r="B596" s="1584"/>
      <c r="C596" s="35" t="s">
        <v>1192</v>
      </c>
      <c r="D596" s="1647"/>
      <c r="E596" s="1210"/>
      <c r="F596" s="124"/>
      <c r="G596" s="722"/>
      <c r="H596" s="1211"/>
    </row>
    <row r="597" spans="2:8" ht="38.25">
      <c r="B597" s="1584"/>
      <c r="C597" s="35" t="s">
        <v>1159</v>
      </c>
      <c r="D597" s="1647"/>
      <c r="E597" s="1210"/>
      <c r="F597" s="124"/>
      <c r="G597" s="722"/>
      <c r="H597" s="1211"/>
    </row>
    <row r="598" spans="2:8" ht="51">
      <c r="B598" s="1584"/>
      <c r="C598" s="35" t="s">
        <v>1187</v>
      </c>
      <c r="D598" s="1647"/>
      <c r="E598" s="1210"/>
      <c r="F598" s="124"/>
      <c r="G598" s="722"/>
      <c r="H598" s="1211"/>
    </row>
    <row r="599" spans="2:8" ht="51">
      <c r="B599" s="1584"/>
      <c r="C599" s="35" t="s">
        <v>1160</v>
      </c>
      <c r="D599" s="1647"/>
      <c r="E599" s="1210"/>
      <c r="F599" s="124"/>
      <c r="G599" s="722"/>
      <c r="H599" s="1211"/>
    </row>
    <row r="600" spans="2:8">
      <c r="B600" s="1584"/>
      <c r="C600" s="34" t="s">
        <v>1162</v>
      </c>
      <c r="D600" s="1647"/>
      <c r="E600" s="1210"/>
      <c r="F600" s="124"/>
      <c r="G600" s="722"/>
      <c r="H600" s="1211"/>
    </row>
    <row r="601" spans="2:8" ht="25.5">
      <c r="B601" s="1556"/>
      <c r="C601" s="34" t="s">
        <v>3971</v>
      </c>
      <c r="D601" s="1562"/>
      <c r="E601" s="1210"/>
      <c r="F601" s="124"/>
      <c r="G601" s="1135"/>
      <c r="H601" s="1211"/>
    </row>
    <row r="602" spans="2:8" ht="20.100000000000001" customHeight="1">
      <c r="B602" s="1556"/>
      <c r="C602" s="27" t="s">
        <v>3944</v>
      </c>
      <c r="D602" s="1562"/>
      <c r="E602" s="1210"/>
      <c r="F602" s="124"/>
      <c r="G602" s="1135"/>
      <c r="H602" s="1211"/>
    </row>
    <row r="603" spans="2:8" ht="20.100000000000001" customHeight="1">
      <c r="B603" s="1556"/>
      <c r="C603" s="27" t="s">
        <v>3980</v>
      </c>
      <c r="D603" s="1562"/>
      <c r="E603" s="1210"/>
      <c r="F603" s="124"/>
      <c r="G603" s="1135"/>
      <c r="H603" s="1211"/>
    </row>
    <row r="604" spans="2:8" ht="25.5">
      <c r="B604" s="1556"/>
      <c r="C604" s="27" t="s">
        <v>3967</v>
      </c>
      <c r="D604" s="1562"/>
      <c r="E604" s="1210"/>
      <c r="F604" s="124"/>
      <c r="G604" s="1135"/>
      <c r="H604" s="1211"/>
    </row>
    <row r="605" spans="2:8" ht="20.100000000000001" customHeight="1">
      <c r="B605" s="1556"/>
      <c r="C605" s="27" t="s">
        <v>3981</v>
      </c>
      <c r="D605" s="1562"/>
      <c r="E605" s="1210"/>
      <c r="F605" s="124"/>
      <c r="G605" s="1135"/>
      <c r="H605" s="1211"/>
    </row>
    <row r="606" spans="2:8" ht="20.100000000000001" customHeight="1">
      <c r="B606" s="1556"/>
      <c r="C606" s="27" t="s">
        <v>3952</v>
      </c>
      <c r="D606" s="1562"/>
      <c r="E606" s="1210"/>
      <c r="F606" s="124"/>
      <c r="G606" s="1135"/>
      <c r="H606" s="1211"/>
    </row>
    <row r="607" spans="2:8" ht="20.100000000000001" customHeight="1">
      <c r="B607" s="1556"/>
      <c r="C607" s="27" t="s">
        <v>3982</v>
      </c>
      <c r="D607" s="1562"/>
      <c r="E607" s="1210"/>
      <c r="F607" s="124"/>
      <c r="G607" s="1135"/>
      <c r="H607" s="1211"/>
    </row>
    <row r="608" spans="2:8" ht="20.100000000000001" customHeight="1">
      <c r="B608" s="1556"/>
      <c r="C608" s="27" t="s">
        <v>3955</v>
      </c>
      <c r="D608" s="1562"/>
      <c r="E608" s="1210"/>
      <c r="F608" s="124"/>
      <c r="G608" s="1135"/>
      <c r="H608" s="1211"/>
    </row>
    <row r="609" spans="2:8" ht="20.100000000000001" customHeight="1">
      <c r="B609" s="1556"/>
      <c r="C609" s="27" t="s">
        <v>3983</v>
      </c>
      <c r="D609" s="1562"/>
      <c r="E609" s="1210"/>
      <c r="F609" s="124"/>
      <c r="G609" s="1135"/>
      <c r="H609" s="1211"/>
    </row>
    <row r="610" spans="2:8" ht="20.100000000000001" customHeight="1">
      <c r="B610" s="1556"/>
      <c r="C610" s="27" t="s">
        <v>3984</v>
      </c>
      <c r="D610" s="1562"/>
      <c r="E610" s="1210"/>
      <c r="F610" s="124"/>
      <c r="G610" s="1135"/>
      <c r="H610" s="1211"/>
    </row>
    <row r="611" spans="2:8" ht="30" customHeight="1">
      <c r="B611" s="1556"/>
      <c r="C611" s="27" t="s">
        <v>3959</v>
      </c>
      <c r="D611" s="1562"/>
      <c r="E611" s="1210"/>
      <c r="F611" s="124"/>
      <c r="G611" s="1135"/>
      <c r="H611" s="1211"/>
    </row>
    <row r="612" spans="2:8" ht="31.5" customHeight="1">
      <c r="B612" s="1556"/>
      <c r="C612" s="27" t="s">
        <v>3969</v>
      </c>
      <c r="D612" s="1562"/>
      <c r="E612" s="1210"/>
      <c r="F612" s="124"/>
      <c r="G612" s="1135"/>
      <c r="H612" s="1211"/>
    </row>
    <row r="613" spans="2:8" ht="28.5" customHeight="1">
      <c r="B613" s="1556"/>
      <c r="C613" s="27" t="s">
        <v>3985</v>
      </c>
      <c r="D613" s="1562"/>
      <c r="E613" s="1210"/>
      <c r="F613" s="124"/>
      <c r="G613" s="1135"/>
      <c r="H613" s="1211"/>
    </row>
    <row r="614" spans="2:8" ht="81" customHeight="1">
      <c r="B614" s="1556"/>
      <c r="C614" s="27" t="s">
        <v>1177</v>
      </c>
      <c r="D614" s="1562"/>
      <c r="E614" s="1210"/>
      <c r="F614" s="124"/>
      <c r="G614" s="1135"/>
      <c r="H614" s="1211"/>
    </row>
    <row r="615" spans="2:8" ht="53.25" customHeight="1">
      <c r="B615" s="1556"/>
      <c r="C615" s="27" t="s">
        <v>3986</v>
      </c>
      <c r="D615" s="1562"/>
      <c r="E615" s="1210"/>
      <c r="F615" s="124"/>
      <c r="G615" s="1215"/>
      <c r="H615" s="1216"/>
    </row>
    <row r="616" spans="2:8" ht="28.5" customHeight="1">
      <c r="B616" s="1556"/>
      <c r="C616" s="27" t="s">
        <v>3962</v>
      </c>
      <c r="D616" s="1562"/>
      <c r="E616" s="1210"/>
      <c r="F616" s="124"/>
      <c r="G616" s="1135"/>
      <c r="H616" s="1211"/>
    </row>
    <row r="617" spans="2:8" ht="78" customHeight="1">
      <c r="B617" s="1556"/>
      <c r="C617" s="27" t="s">
        <v>1163</v>
      </c>
      <c r="D617" s="1562"/>
      <c r="E617" s="1210"/>
      <c r="F617" s="124"/>
      <c r="G617" s="1135"/>
      <c r="H617" s="1211"/>
    </row>
    <row r="618" spans="2:8" ht="68.25" customHeight="1">
      <c r="B618" s="1556"/>
      <c r="C618" s="27" t="s">
        <v>1178</v>
      </c>
      <c r="D618" s="1562"/>
      <c r="E618" s="1210"/>
      <c r="F618" s="124"/>
      <c r="G618" s="1135"/>
      <c r="H618" s="1211"/>
    </row>
    <row r="619" spans="2:8" ht="57" customHeight="1">
      <c r="B619" s="1556"/>
      <c r="C619" s="27" t="s">
        <v>1179</v>
      </c>
      <c r="D619" s="1562"/>
      <c r="E619" s="1210"/>
      <c r="F619" s="124"/>
      <c r="G619" s="1135"/>
      <c r="H619" s="1211"/>
    </row>
    <row r="620" spans="2:8" ht="20.100000000000001" customHeight="1">
      <c r="B620" s="1556"/>
      <c r="C620" s="27" t="s">
        <v>1164</v>
      </c>
      <c r="D620" s="1562"/>
      <c r="E620" s="1210"/>
      <c r="F620" s="124"/>
      <c r="G620" s="723"/>
      <c r="H620" s="1218" t="s">
        <v>1008</v>
      </c>
    </row>
    <row r="621" spans="2:8" ht="20.100000000000001" customHeight="1">
      <c r="B621" s="1557"/>
      <c r="C621" s="31" t="s">
        <v>2751</v>
      </c>
      <c r="D621" s="1563"/>
      <c r="E621" s="1130" t="s">
        <v>1165</v>
      </c>
      <c r="F621" s="44">
        <v>1</v>
      </c>
      <c r="G621" s="1132"/>
      <c r="H621" s="1194">
        <f>F621*G621</f>
        <v>0</v>
      </c>
    </row>
    <row r="622" spans="2:8" ht="25.5">
      <c r="B622" s="1555" t="s">
        <v>2757</v>
      </c>
      <c r="C622" s="118" t="s">
        <v>1199</v>
      </c>
      <c r="D622" s="1561"/>
      <c r="E622" s="1180"/>
      <c r="F622" s="119"/>
      <c r="G622" s="721"/>
      <c r="H622" s="1209" t="s">
        <v>1008</v>
      </c>
    </row>
    <row r="623" spans="2:8" ht="25.5">
      <c r="B623" s="1584"/>
      <c r="C623" s="35" t="s">
        <v>1200</v>
      </c>
      <c r="D623" s="1648"/>
      <c r="E623" s="1219"/>
      <c r="F623" s="724"/>
      <c r="G623" s="722"/>
      <c r="H623" s="1211"/>
    </row>
    <row r="624" spans="2:8" ht="25.5">
      <c r="B624" s="1584"/>
      <c r="C624" s="35" t="s">
        <v>1201</v>
      </c>
      <c r="D624" s="1648"/>
      <c r="E624" s="1219"/>
      <c r="F624" s="724"/>
      <c r="G624" s="722"/>
      <c r="H624" s="1211"/>
    </row>
    <row r="625" spans="2:8" ht="25.5">
      <c r="B625" s="1584"/>
      <c r="C625" s="35" t="s">
        <v>1202</v>
      </c>
      <c r="D625" s="1647"/>
      <c r="E625" s="1220"/>
      <c r="F625" s="724"/>
      <c r="G625" s="722"/>
      <c r="H625" s="1211"/>
    </row>
    <row r="626" spans="2:8" ht="38.25">
      <c r="B626" s="1584"/>
      <c r="C626" s="35" t="s">
        <v>1203</v>
      </c>
      <c r="D626" s="1647"/>
      <c r="E626" s="1220"/>
      <c r="F626" s="724"/>
      <c r="G626" s="722"/>
      <c r="H626" s="1211"/>
    </row>
    <row r="627" spans="2:8" ht="38.25">
      <c r="B627" s="1584"/>
      <c r="C627" s="35" t="s">
        <v>1158</v>
      </c>
      <c r="D627" s="1647"/>
      <c r="E627" s="1210"/>
      <c r="F627" s="43"/>
      <c r="G627" s="722"/>
      <c r="H627" s="1211"/>
    </row>
    <row r="628" spans="2:8">
      <c r="B628" s="1584"/>
      <c r="C628" s="35" t="s">
        <v>1170</v>
      </c>
      <c r="D628" s="1647"/>
      <c r="E628" s="1210"/>
      <c r="F628" s="43"/>
      <c r="G628" s="722"/>
      <c r="H628" s="1211"/>
    </row>
    <row r="629" spans="2:8" ht="38.25">
      <c r="B629" s="1584"/>
      <c r="C629" s="35" t="s">
        <v>1171</v>
      </c>
      <c r="D629" s="1647"/>
      <c r="E629" s="1210"/>
      <c r="F629" s="43"/>
      <c r="G629" s="722"/>
      <c r="H629" s="1211"/>
    </row>
    <row r="630" spans="2:8" ht="38.25">
      <c r="B630" s="1584"/>
      <c r="C630" s="35" t="s">
        <v>1159</v>
      </c>
      <c r="D630" s="1647"/>
      <c r="E630" s="1210"/>
      <c r="F630" s="43"/>
      <c r="G630" s="722"/>
      <c r="H630" s="1211"/>
    </row>
    <row r="631" spans="2:8" ht="51">
      <c r="B631" s="1584"/>
      <c r="C631" s="35" t="s">
        <v>1187</v>
      </c>
      <c r="D631" s="1647"/>
      <c r="E631" s="1210"/>
      <c r="F631" s="43"/>
      <c r="G631" s="722"/>
      <c r="H631" s="1211"/>
    </row>
    <row r="632" spans="2:8" ht="51">
      <c r="B632" s="1584"/>
      <c r="C632" s="35" t="s">
        <v>1160</v>
      </c>
      <c r="D632" s="1647"/>
      <c r="E632" s="1210"/>
      <c r="F632" s="43"/>
      <c r="G632" s="722"/>
      <c r="H632" s="1211"/>
    </row>
    <row r="633" spans="2:8">
      <c r="B633" s="1556"/>
      <c r="C633" s="34" t="s">
        <v>1162</v>
      </c>
      <c r="D633" s="1565"/>
      <c r="E633" s="1210"/>
      <c r="F633" s="43"/>
      <c r="G633" s="722"/>
      <c r="H633" s="1211"/>
    </row>
    <row r="634" spans="2:8" ht="25.5">
      <c r="B634" s="1556"/>
      <c r="C634" s="27" t="s">
        <v>3971</v>
      </c>
      <c r="D634" s="1562"/>
      <c r="E634" s="1210"/>
      <c r="F634" s="43"/>
      <c r="G634" s="1135"/>
      <c r="H634" s="1211"/>
    </row>
    <row r="635" spans="2:8" ht="20.100000000000001" customHeight="1">
      <c r="B635" s="1556"/>
      <c r="C635" s="27" t="s">
        <v>3944</v>
      </c>
      <c r="D635" s="1562"/>
      <c r="E635" s="1210"/>
      <c r="F635" s="43"/>
      <c r="G635" s="1135"/>
      <c r="H635" s="1211"/>
    </row>
    <row r="636" spans="2:8" ht="20.100000000000001" customHeight="1">
      <c r="B636" s="1556"/>
      <c r="C636" s="27" t="s">
        <v>3987</v>
      </c>
      <c r="D636" s="1562"/>
      <c r="E636" s="1210"/>
      <c r="F636" s="43"/>
      <c r="G636" s="1135"/>
      <c r="H636" s="1211"/>
    </row>
    <row r="637" spans="2:8" ht="20.100000000000001" customHeight="1">
      <c r="B637" s="1556"/>
      <c r="C637" s="27" t="s">
        <v>3988</v>
      </c>
      <c r="D637" s="1562"/>
      <c r="E637" s="1210"/>
      <c r="F637" s="43"/>
      <c r="G637" s="1135"/>
      <c r="H637" s="1211"/>
    </row>
    <row r="638" spans="2:8" ht="20.100000000000001" customHeight="1">
      <c r="B638" s="1556"/>
      <c r="C638" s="27" t="s">
        <v>3989</v>
      </c>
      <c r="D638" s="1562"/>
      <c r="E638" s="1210"/>
      <c r="F638" s="43"/>
      <c r="G638" s="1135"/>
      <c r="H638" s="1211"/>
    </row>
    <row r="639" spans="2:8" ht="20.100000000000001" customHeight="1">
      <c r="B639" s="1556"/>
      <c r="C639" s="27" t="s">
        <v>3952</v>
      </c>
      <c r="D639" s="1562"/>
      <c r="E639" s="1210"/>
      <c r="F639" s="43"/>
      <c r="G639" s="1135"/>
      <c r="H639" s="1211"/>
    </row>
    <row r="640" spans="2:8" ht="20.100000000000001" customHeight="1">
      <c r="B640" s="1556"/>
      <c r="C640" s="27" t="s">
        <v>3990</v>
      </c>
      <c r="D640" s="1562"/>
      <c r="E640" s="1210"/>
      <c r="F640" s="43"/>
      <c r="G640" s="1135"/>
      <c r="H640" s="1211"/>
    </row>
    <row r="641" spans="2:8" ht="20.100000000000001" customHeight="1">
      <c r="B641" s="1556"/>
      <c r="C641" s="27" t="s">
        <v>3991</v>
      </c>
      <c r="D641" s="1562"/>
      <c r="E641" s="1210"/>
      <c r="F641" s="43"/>
      <c r="G641" s="1135"/>
      <c r="H641" s="1211"/>
    </row>
    <row r="642" spans="2:8" ht="20.100000000000001" customHeight="1">
      <c r="B642" s="1556"/>
      <c r="C642" s="27" t="s">
        <v>3992</v>
      </c>
      <c r="D642" s="1562"/>
      <c r="E642" s="1210"/>
      <c r="F642" s="43"/>
      <c r="G642" s="1135"/>
      <c r="H642" s="1211"/>
    </row>
    <row r="643" spans="2:8" ht="25.5">
      <c r="B643" s="1556"/>
      <c r="C643" s="27" t="s">
        <v>3959</v>
      </c>
      <c r="D643" s="1562"/>
      <c r="E643" s="1210"/>
      <c r="F643" s="43"/>
      <c r="G643" s="1135"/>
      <c r="H643" s="1211"/>
    </row>
    <row r="644" spans="2:8" ht="25.5">
      <c r="B644" s="1556"/>
      <c r="C644" s="27" t="s">
        <v>3969</v>
      </c>
      <c r="D644" s="1562"/>
      <c r="E644" s="1210"/>
      <c r="F644" s="43"/>
      <c r="G644" s="1135"/>
      <c r="H644" s="1211"/>
    </row>
    <row r="645" spans="2:8" ht="25.5">
      <c r="B645" s="1556"/>
      <c r="C645" s="27" t="s">
        <v>3985</v>
      </c>
      <c r="D645" s="1562"/>
      <c r="E645" s="1210"/>
      <c r="F645" s="43"/>
      <c r="G645" s="1135"/>
      <c r="H645" s="1211"/>
    </row>
    <row r="646" spans="2:8" ht="20.100000000000001" customHeight="1">
      <c r="B646" s="1556"/>
      <c r="C646" s="29" t="s">
        <v>3961</v>
      </c>
      <c r="D646" s="1562"/>
      <c r="E646" s="1210"/>
      <c r="F646" s="43"/>
      <c r="G646" s="1135"/>
      <c r="H646" s="1211"/>
    </row>
    <row r="647" spans="2:8" ht="81" customHeight="1">
      <c r="B647" s="1556"/>
      <c r="C647" s="27" t="s">
        <v>1177</v>
      </c>
      <c r="D647" s="1562"/>
      <c r="E647" s="1210"/>
      <c r="F647" s="43"/>
      <c r="G647" s="1135"/>
      <c r="H647" s="1211"/>
    </row>
    <row r="648" spans="2:8" ht="31.5" customHeight="1">
      <c r="B648" s="1556"/>
      <c r="C648" s="27" t="s">
        <v>3962</v>
      </c>
      <c r="D648" s="1562"/>
      <c r="E648" s="1210"/>
      <c r="F648" s="43"/>
      <c r="G648" s="1135"/>
      <c r="H648" s="1211"/>
    </row>
    <row r="649" spans="2:8" ht="56.25" customHeight="1">
      <c r="B649" s="1556"/>
      <c r="C649" s="27" t="s">
        <v>3993</v>
      </c>
      <c r="D649" s="1562"/>
      <c r="E649" s="1210"/>
      <c r="F649" s="43"/>
      <c r="G649" s="1215"/>
      <c r="H649" s="1216"/>
    </row>
    <row r="650" spans="2:8" ht="80.25" customHeight="1">
      <c r="B650" s="1556"/>
      <c r="C650" s="27" t="s">
        <v>1163</v>
      </c>
      <c r="D650" s="1562"/>
      <c r="E650" s="1210"/>
      <c r="F650" s="43"/>
      <c r="G650" s="1135"/>
      <c r="H650" s="1211"/>
    </row>
    <row r="651" spans="2:8" ht="63.75">
      <c r="B651" s="1556"/>
      <c r="C651" s="27" t="s">
        <v>1178</v>
      </c>
      <c r="D651" s="1562"/>
      <c r="E651" s="1210"/>
      <c r="F651" s="43"/>
      <c r="G651" s="1135"/>
      <c r="H651" s="1211"/>
    </row>
    <row r="652" spans="2:8" ht="51">
      <c r="B652" s="1556"/>
      <c r="C652" s="27" t="s">
        <v>1179</v>
      </c>
      <c r="D652" s="1562"/>
      <c r="E652" s="1210"/>
      <c r="F652" s="43"/>
      <c r="G652" s="1135"/>
      <c r="H652" s="1211"/>
    </row>
    <row r="653" spans="2:8" ht="20.100000000000001" customHeight="1">
      <c r="B653" s="1556"/>
      <c r="C653" s="27" t="s">
        <v>1164</v>
      </c>
      <c r="D653" s="1562"/>
      <c r="E653" s="1210"/>
      <c r="F653" s="43"/>
      <c r="G653" s="723"/>
      <c r="H653" s="1218" t="s">
        <v>1008</v>
      </c>
    </row>
    <row r="654" spans="2:8" ht="20.100000000000001" customHeight="1">
      <c r="B654" s="1557"/>
      <c r="C654" s="31" t="s">
        <v>2751</v>
      </c>
      <c r="D654" s="1563"/>
      <c r="E654" s="1130" t="s">
        <v>1165</v>
      </c>
      <c r="F654" s="44">
        <v>1</v>
      </c>
      <c r="G654" s="1132"/>
      <c r="H654" s="1194">
        <f>F654*G654</f>
        <v>0</v>
      </c>
    </row>
    <row r="655" spans="2:8" ht="25.5">
      <c r="B655" s="1555" t="s">
        <v>2758</v>
      </c>
      <c r="C655" s="118" t="s">
        <v>1204</v>
      </c>
      <c r="D655" s="1561"/>
      <c r="E655" s="1180"/>
      <c r="F655" s="119"/>
      <c r="G655" s="721"/>
      <c r="H655" s="1209" t="s">
        <v>1008</v>
      </c>
    </row>
    <row r="656" spans="2:8" ht="25.5">
      <c r="B656" s="1556"/>
      <c r="C656" s="35" t="s">
        <v>1205</v>
      </c>
      <c r="D656" s="1647"/>
      <c r="E656" s="1210"/>
      <c r="F656" s="43"/>
      <c r="G656" s="722"/>
      <c r="H656" s="1211"/>
    </row>
    <row r="657" spans="2:8" ht="25.5">
      <c r="B657" s="1556"/>
      <c r="C657" s="35" t="s">
        <v>1201</v>
      </c>
      <c r="D657" s="1647"/>
      <c r="E657" s="1212"/>
      <c r="F657" s="123"/>
      <c r="G657" s="1135"/>
      <c r="H657" s="1211"/>
    </row>
    <row r="658" spans="2:8" ht="25.5">
      <c r="B658" s="1556"/>
      <c r="C658" s="35" t="s">
        <v>1202</v>
      </c>
      <c r="D658" s="1647"/>
      <c r="E658" s="1212"/>
      <c r="F658" s="43"/>
      <c r="G658" s="1135"/>
      <c r="H658" s="1211"/>
    </row>
    <row r="659" spans="2:8" ht="38.25">
      <c r="B659" s="1556"/>
      <c r="C659" s="35" t="s">
        <v>1203</v>
      </c>
      <c r="D659" s="1647"/>
      <c r="E659" s="1210"/>
      <c r="F659" s="43"/>
      <c r="G659" s="722"/>
      <c r="H659" s="1211"/>
    </row>
    <row r="660" spans="2:8" ht="38.25">
      <c r="B660" s="1556"/>
      <c r="C660" s="35" t="s">
        <v>1158</v>
      </c>
      <c r="D660" s="1647"/>
      <c r="E660" s="1210"/>
      <c r="F660" s="43"/>
      <c r="G660" s="722"/>
      <c r="H660" s="1211"/>
    </row>
    <row r="661" spans="2:8">
      <c r="B661" s="1556"/>
      <c r="C661" s="35" t="s">
        <v>1170</v>
      </c>
      <c r="D661" s="1647"/>
      <c r="E661" s="1210"/>
      <c r="F661" s="43"/>
      <c r="G661" s="722"/>
      <c r="H661" s="1211"/>
    </row>
    <row r="662" spans="2:8" ht="38.25">
      <c r="B662" s="1556"/>
      <c r="C662" s="35" t="s">
        <v>1171</v>
      </c>
      <c r="D662" s="1647"/>
      <c r="E662" s="1210"/>
      <c r="F662" s="43"/>
      <c r="G662" s="722"/>
      <c r="H662" s="1211"/>
    </row>
    <row r="663" spans="2:8" ht="38.25">
      <c r="B663" s="1556"/>
      <c r="C663" s="35" t="s">
        <v>1159</v>
      </c>
      <c r="D663" s="1647"/>
      <c r="E663" s="1210"/>
      <c r="F663" s="43"/>
      <c r="G663" s="722"/>
      <c r="H663" s="1211"/>
    </row>
    <row r="664" spans="2:8" ht="51">
      <c r="B664" s="1556"/>
      <c r="C664" s="35" t="s">
        <v>1187</v>
      </c>
      <c r="D664" s="1647"/>
      <c r="E664" s="1210"/>
      <c r="F664" s="43"/>
      <c r="G664" s="722"/>
      <c r="H664" s="1211"/>
    </row>
    <row r="665" spans="2:8" ht="51">
      <c r="B665" s="1556"/>
      <c r="C665" s="35" t="s">
        <v>1160</v>
      </c>
      <c r="D665" s="1647"/>
      <c r="E665" s="1210"/>
      <c r="F665" s="43"/>
      <c r="G665" s="722"/>
      <c r="H665" s="1211"/>
    </row>
    <row r="666" spans="2:8">
      <c r="B666" s="1556"/>
      <c r="C666" s="34" t="s">
        <v>1162</v>
      </c>
      <c r="D666" s="1565"/>
      <c r="E666" s="1210"/>
      <c r="F666" s="43"/>
      <c r="G666" s="1135"/>
      <c r="H666" s="1211"/>
    </row>
    <row r="667" spans="2:8" ht="25.5">
      <c r="B667" s="1556"/>
      <c r="C667" s="27" t="s">
        <v>3971</v>
      </c>
      <c r="D667" s="1562"/>
      <c r="E667" s="1210"/>
      <c r="F667" s="43"/>
      <c r="G667" s="1135"/>
      <c r="H667" s="1211"/>
    </row>
    <row r="668" spans="2:8" ht="20.100000000000001" customHeight="1">
      <c r="B668" s="1556"/>
      <c r="C668" s="27" t="s">
        <v>3994</v>
      </c>
      <c r="D668" s="1562"/>
      <c r="E668" s="1210"/>
      <c r="F668" s="43"/>
      <c r="G668" s="1135"/>
      <c r="H668" s="1211"/>
    </row>
    <row r="669" spans="2:8" ht="20.100000000000001" customHeight="1">
      <c r="B669" s="1556"/>
      <c r="C669" s="27" t="s">
        <v>3995</v>
      </c>
      <c r="D669" s="1562"/>
      <c r="E669" s="1210"/>
      <c r="F669" s="43"/>
      <c r="G669" s="1135"/>
      <c r="H669" s="1211"/>
    </row>
    <row r="670" spans="2:8" ht="20.100000000000001" customHeight="1">
      <c r="B670" s="1556"/>
      <c r="C670" s="27" t="s">
        <v>3996</v>
      </c>
      <c r="D670" s="1562"/>
      <c r="E670" s="1210"/>
      <c r="F670" s="43"/>
      <c r="G670" s="1135"/>
      <c r="H670" s="1211"/>
    </row>
    <row r="671" spans="2:8" ht="20.100000000000001" customHeight="1">
      <c r="B671" s="1556"/>
      <c r="C671" s="27" t="s">
        <v>3997</v>
      </c>
      <c r="D671" s="1562"/>
      <c r="E671" s="1210"/>
      <c r="F671" s="43"/>
      <c r="G671" s="1135"/>
      <c r="H671" s="1211"/>
    </row>
    <row r="672" spans="2:8" ht="20.100000000000001" customHeight="1">
      <c r="B672" s="1556"/>
      <c r="C672" s="27" t="s">
        <v>3988</v>
      </c>
      <c r="D672" s="1562"/>
      <c r="E672" s="1210"/>
      <c r="F672" s="43"/>
      <c r="G672" s="1135"/>
      <c r="H672" s="1211"/>
    </row>
    <row r="673" spans="2:8" ht="20.100000000000001" customHeight="1">
      <c r="B673" s="1556"/>
      <c r="C673" s="27" t="s">
        <v>3975</v>
      </c>
      <c r="D673" s="1562"/>
      <c r="E673" s="1210"/>
      <c r="F673" s="43"/>
      <c r="G673" s="1135"/>
      <c r="H673" s="1211"/>
    </row>
    <row r="674" spans="2:8" ht="20.100000000000001" customHeight="1">
      <c r="B674" s="1556"/>
      <c r="C674" s="27" t="s">
        <v>3952</v>
      </c>
      <c r="D674" s="1562"/>
      <c r="E674" s="1210"/>
      <c r="F674" s="43"/>
      <c r="G674" s="1135"/>
      <c r="H674" s="1211"/>
    </row>
    <row r="675" spans="2:8" ht="20.100000000000001" customHeight="1">
      <c r="B675" s="1556"/>
      <c r="C675" s="27" t="s">
        <v>3998</v>
      </c>
      <c r="D675" s="1562"/>
      <c r="E675" s="1210"/>
      <c r="F675" s="43"/>
      <c r="G675" s="1135"/>
      <c r="H675" s="1211"/>
    </row>
    <row r="676" spans="2:8" ht="20.100000000000001" customHeight="1">
      <c r="B676" s="1556"/>
      <c r="C676" s="27" t="s">
        <v>3999</v>
      </c>
      <c r="D676" s="1562"/>
      <c r="E676" s="1210"/>
      <c r="F676" s="43"/>
      <c r="G676" s="1135"/>
      <c r="H676" s="1211"/>
    </row>
    <row r="677" spans="2:8" ht="20.100000000000001" customHeight="1">
      <c r="B677" s="1556"/>
      <c r="C677" s="27" t="s">
        <v>4000</v>
      </c>
      <c r="D677" s="1562"/>
      <c r="E677" s="1210"/>
      <c r="F677" s="43"/>
      <c r="G677" s="1135"/>
      <c r="H677" s="1211"/>
    </row>
    <row r="678" spans="2:8" ht="20.100000000000001" customHeight="1">
      <c r="B678" s="1556"/>
      <c r="C678" s="27" t="s">
        <v>4001</v>
      </c>
      <c r="D678" s="1562"/>
      <c r="E678" s="1210"/>
      <c r="F678" s="43"/>
      <c r="G678" s="1135"/>
      <c r="H678" s="1211"/>
    </row>
    <row r="679" spans="2:8" ht="20.100000000000001" customHeight="1">
      <c r="B679" s="1556"/>
      <c r="C679" s="27" t="s">
        <v>4002</v>
      </c>
      <c r="D679" s="1562"/>
      <c r="E679" s="1210"/>
      <c r="F679" s="43"/>
      <c r="G679" s="1135"/>
      <c r="H679" s="1211"/>
    </row>
    <row r="680" spans="2:8" ht="20.100000000000001" customHeight="1">
      <c r="B680" s="1556"/>
      <c r="C680" s="27" t="s">
        <v>4003</v>
      </c>
      <c r="D680" s="1562"/>
      <c r="E680" s="1210"/>
      <c r="F680" s="43"/>
      <c r="G680" s="1135"/>
      <c r="H680" s="1211"/>
    </row>
    <row r="681" spans="2:8" ht="25.5">
      <c r="B681" s="1556"/>
      <c r="C681" s="27" t="s">
        <v>3969</v>
      </c>
      <c r="D681" s="1562"/>
      <c r="E681" s="1210"/>
      <c r="F681" s="43"/>
      <c r="G681" s="1135"/>
      <c r="H681" s="1211"/>
    </row>
    <row r="682" spans="2:8" ht="25.5">
      <c r="B682" s="1556"/>
      <c r="C682" s="27" t="s">
        <v>3985</v>
      </c>
      <c r="D682" s="1562"/>
      <c r="E682" s="1210"/>
      <c r="F682" s="43"/>
      <c r="G682" s="1135"/>
      <c r="H682" s="1211"/>
    </row>
    <row r="683" spans="2:8" ht="20.100000000000001" customHeight="1">
      <c r="B683" s="1556"/>
      <c r="C683" s="29" t="s">
        <v>3961</v>
      </c>
      <c r="D683" s="1562"/>
      <c r="E683" s="1210"/>
      <c r="F683" s="43"/>
      <c r="G683" s="1135"/>
      <c r="H683" s="1211"/>
    </row>
    <row r="684" spans="2:8" ht="78.75" customHeight="1">
      <c r="B684" s="1556"/>
      <c r="C684" s="27" t="s">
        <v>1177</v>
      </c>
      <c r="D684" s="1562"/>
      <c r="E684" s="1210"/>
      <c r="F684" s="43"/>
      <c r="G684" s="1135"/>
      <c r="H684" s="1211"/>
    </row>
    <row r="685" spans="2:8" ht="29.25" customHeight="1">
      <c r="B685" s="1556"/>
      <c r="C685" s="27" t="s">
        <v>4004</v>
      </c>
      <c r="D685" s="1562"/>
      <c r="E685" s="1210"/>
      <c r="F685" s="43"/>
      <c r="G685" s="1135"/>
      <c r="H685" s="1211"/>
    </row>
    <row r="686" spans="2:8" ht="55.5" customHeight="1">
      <c r="B686" s="1556"/>
      <c r="C686" s="27" t="s">
        <v>4005</v>
      </c>
      <c r="D686" s="1562"/>
      <c r="E686" s="1210"/>
      <c r="F686" s="43"/>
      <c r="G686" s="1215"/>
      <c r="H686" s="1216"/>
    </row>
    <row r="687" spans="2:8" ht="79.5" customHeight="1">
      <c r="B687" s="1556"/>
      <c r="C687" s="27" t="s">
        <v>1163</v>
      </c>
      <c r="D687" s="1562"/>
      <c r="E687" s="1210"/>
      <c r="F687" s="43"/>
      <c r="G687" s="1135"/>
      <c r="H687" s="1211"/>
    </row>
    <row r="688" spans="2:8" ht="67.5" customHeight="1">
      <c r="B688" s="1556"/>
      <c r="C688" s="27" t="s">
        <v>1178</v>
      </c>
      <c r="D688" s="1562"/>
      <c r="E688" s="1210"/>
      <c r="F688" s="43"/>
      <c r="G688" s="1135"/>
      <c r="H688" s="1211"/>
    </row>
    <row r="689" spans="2:8" ht="55.5" customHeight="1">
      <c r="B689" s="1556"/>
      <c r="C689" s="27" t="s">
        <v>1179</v>
      </c>
      <c r="D689" s="1562"/>
      <c r="E689" s="1210"/>
      <c r="F689" s="43"/>
      <c r="G689" s="1135"/>
      <c r="H689" s="1211"/>
    </row>
    <row r="690" spans="2:8" ht="20.100000000000001" customHeight="1">
      <c r="B690" s="1556"/>
      <c r="C690" s="27" t="s">
        <v>1164</v>
      </c>
      <c r="D690" s="1562"/>
      <c r="E690" s="1210"/>
      <c r="F690" s="43"/>
      <c r="G690" s="723"/>
      <c r="H690" s="1218" t="s">
        <v>1008</v>
      </c>
    </row>
    <row r="691" spans="2:8" ht="20.100000000000001" customHeight="1">
      <c r="B691" s="1557"/>
      <c r="C691" s="31" t="s">
        <v>2751</v>
      </c>
      <c r="D691" s="1563"/>
      <c r="E691" s="1130" t="s">
        <v>1165</v>
      </c>
      <c r="F691" s="44">
        <v>1</v>
      </c>
      <c r="G691" s="1132"/>
      <c r="H691" s="1194">
        <f>F691*G691</f>
        <v>0</v>
      </c>
    </row>
    <row r="692" spans="2:8" ht="25.5">
      <c r="B692" s="1555" t="s">
        <v>2759</v>
      </c>
      <c r="C692" s="118" t="s">
        <v>1206</v>
      </c>
      <c r="D692" s="1561"/>
      <c r="E692" s="1180"/>
      <c r="F692" s="119"/>
      <c r="G692" s="721"/>
      <c r="H692" s="1209" t="s">
        <v>1008</v>
      </c>
    </row>
    <row r="693" spans="2:8" ht="25.5">
      <c r="B693" s="1556"/>
      <c r="C693" s="35" t="s">
        <v>1200</v>
      </c>
      <c r="D693" s="1562"/>
      <c r="E693" s="1210"/>
      <c r="F693" s="724"/>
      <c r="G693" s="722"/>
      <c r="H693" s="1211"/>
    </row>
    <row r="694" spans="2:8" ht="25.5">
      <c r="B694" s="1556"/>
      <c r="C694" s="35" t="s">
        <v>1207</v>
      </c>
      <c r="D694" s="1562"/>
      <c r="E694" s="1210"/>
      <c r="F694" s="724"/>
      <c r="G694" s="722"/>
      <c r="H694" s="1211"/>
    </row>
    <row r="695" spans="2:8" ht="25.5">
      <c r="B695" s="1584"/>
      <c r="C695" s="35" t="s">
        <v>1208</v>
      </c>
      <c r="D695" s="1647"/>
      <c r="E695" s="1210"/>
      <c r="F695" s="724"/>
      <c r="G695" s="722"/>
      <c r="H695" s="1211"/>
    </row>
    <row r="696" spans="2:8" ht="38.25">
      <c r="B696" s="1584"/>
      <c r="C696" s="35" t="s">
        <v>1191</v>
      </c>
      <c r="D696" s="1647"/>
      <c r="E696" s="1210"/>
      <c r="F696" s="724"/>
      <c r="G696" s="722"/>
      <c r="H696" s="1211"/>
    </row>
    <row r="697" spans="2:8" ht="38.25">
      <c r="B697" s="1584"/>
      <c r="C697" s="35" t="s">
        <v>1158</v>
      </c>
      <c r="D697" s="1647"/>
      <c r="E697" s="1210"/>
      <c r="F697" s="43"/>
      <c r="G697" s="722"/>
      <c r="H697" s="1211"/>
    </row>
    <row r="698" spans="2:8">
      <c r="B698" s="1584"/>
      <c r="C698" s="35" t="s">
        <v>1170</v>
      </c>
      <c r="D698" s="1647"/>
      <c r="E698" s="1210"/>
      <c r="F698" s="43"/>
      <c r="G698" s="722"/>
      <c r="H698" s="1211"/>
    </row>
    <row r="699" spans="2:8" ht="38.25">
      <c r="B699" s="1584"/>
      <c r="C699" s="35" t="s">
        <v>1171</v>
      </c>
      <c r="D699" s="1647"/>
      <c r="E699" s="1210"/>
      <c r="F699" s="43"/>
      <c r="G699" s="722"/>
      <c r="H699" s="1211"/>
    </row>
    <row r="700" spans="2:8" ht="38.25">
      <c r="B700" s="1584"/>
      <c r="C700" s="35" t="s">
        <v>1159</v>
      </c>
      <c r="D700" s="1647"/>
      <c r="E700" s="1210"/>
      <c r="F700" s="43"/>
      <c r="G700" s="722"/>
      <c r="H700" s="1211"/>
    </row>
    <row r="701" spans="2:8" ht="51">
      <c r="B701" s="1584"/>
      <c r="C701" s="35" t="s">
        <v>1187</v>
      </c>
      <c r="D701" s="1647"/>
      <c r="E701" s="1210"/>
      <c r="F701" s="43"/>
      <c r="G701" s="722"/>
      <c r="H701" s="1211"/>
    </row>
    <row r="702" spans="2:8" ht="51">
      <c r="B702" s="1584"/>
      <c r="C702" s="35" t="s">
        <v>1160</v>
      </c>
      <c r="D702" s="1647"/>
      <c r="E702" s="1210"/>
      <c r="F702" s="43"/>
      <c r="G702" s="722"/>
      <c r="H702" s="1211"/>
    </row>
    <row r="703" spans="2:8">
      <c r="B703" s="1556"/>
      <c r="C703" s="34" t="s">
        <v>1162</v>
      </c>
      <c r="D703" s="1565"/>
      <c r="E703" s="1210"/>
      <c r="F703" s="43"/>
      <c r="G703" s="722"/>
      <c r="H703" s="1211"/>
    </row>
    <row r="704" spans="2:8" ht="30" customHeight="1">
      <c r="B704" s="1556"/>
      <c r="C704" s="27" t="s">
        <v>3971</v>
      </c>
      <c r="D704" s="1562"/>
      <c r="E704" s="1210"/>
      <c r="F704" s="43"/>
      <c r="G704" s="1135"/>
      <c r="H704" s="1211"/>
    </row>
    <row r="705" spans="2:8" ht="20.100000000000001" customHeight="1">
      <c r="B705" s="1556"/>
      <c r="C705" s="27" t="s">
        <v>3944</v>
      </c>
      <c r="D705" s="1562"/>
      <c r="E705" s="1210"/>
      <c r="F705" s="43"/>
      <c r="G705" s="1135"/>
      <c r="H705" s="1211"/>
    </row>
    <row r="706" spans="2:8" ht="20.100000000000001" customHeight="1">
      <c r="B706" s="1556"/>
      <c r="C706" s="27" t="s">
        <v>3997</v>
      </c>
      <c r="D706" s="1562"/>
      <c r="E706" s="1210"/>
      <c r="F706" s="43"/>
      <c r="G706" s="1135"/>
      <c r="H706" s="1211"/>
    </row>
    <row r="707" spans="2:8" ht="20.100000000000001" customHeight="1">
      <c r="B707" s="1556"/>
      <c r="C707" s="27" t="s">
        <v>4006</v>
      </c>
      <c r="D707" s="1562"/>
      <c r="E707" s="1210"/>
      <c r="F707" s="43"/>
      <c r="G707" s="1135"/>
      <c r="H707" s="1211"/>
    </row>
    <row r="708" spans="2:8" ht="20.100000000000001" customHeight="1">
      <c r="B708" s="1556"/>
      <c r="C708" s="27" t="s">
        <v>4007</v>
      </c>
      <c r="D708" s="1562"/>
      <c r="E708" s="1210"/>
      <c r="F708" s="43"/>
      <c r="G708" s="1135"/>
      <c r="H708" s="1211"/>
    </row>
    <row r="709" spans="2:8" ht="20.100000000000001" customHeight="1">
      <c r="B709" s="1556"/>
      <c r="C709" s="27" t="s">
        <v>3952</v>
      </c>
      <c r="D709" s="1562"/>
      <c r="E709" s="1210"/>
      <c r="F709" s="43"/>
      <c r="G709" s="1135"/>
      <c r="H709" s="1211"/>
    </row>
    <row r="710" spans="2:8" ht="20.100000000000001" customHeight="1">
      <c r="B710" s="1556"/>
      <c r="C710" s="27" t="s">
        <v>4008</v>
      </c>
      <c r="D710" s="1562"/>
      <c r="E710" s="1210"/>
      <c r="F710" s="43"/>
      <c r="G710" s="1135"/>
      <c r="H710" s="1211"/>
    </row>
    <row r="711" spans="2:8" ht="20.100000000000001" customHeight="1">
      <c r="B711" s="1556"/>
      <c r="C711" s="27" t="s">
        <v>3955</v>
      </c>
      <c r="D711" s="1562"/>
      <c r="E711" s="1210"/>
      <c r="F711" s="43"/>
      <c r="G711" s="1135"/>
      <c r="H711" s="1211"/>
    </row>
    <row r="712" spans="2:8" ht="20.100000000000001" customHeight="1">
      <c r="B712" s="1556"/>
      <c r="C712" s="27" t="s">
        <v>4009</v>
      </c>
      <c r="D712" s="1562"/>
      <c r="E712" s="1210"/>
      <c r="F712" s="43"/>
      <c r="G712" s="1135"/>
      <c r="H712" s="1211"/>
    </row>
    <row r="713" spans="2:8" ht="20.100000000000001" customHeight="1">
      <c r="B713" s="1556"/>
      <c r="C713" s="27" t="s">
        <v>4010</v>
      </c>
      <c r="D713" s="1562"/>
      <c r="E713" s="1210"/>
      <c r="F713" s="43"/>
      <c r="G713" s="1135"/>
      <c r="H713" s="1211"/>
    </row>
    <row r="714" spans="2:8" ht="25.5">
      <c r="B714" s="1556"/>
      <c r="C714" s="27" t="s">
        <v>3959</v>
      </c>
      <c r="D714" s="1562"/>
      <c r="E714" s="1210"/>
      <c r="F714" s="43"/>
      <c r="G714" s="1135"/>
      <c r="H714" s="1211"/>
    </row>
    <row r="715" spans="2:8" ht="25.5">
      <c r="B715" s="1556"/>
      <c r="C715" s="27" t="s">
        <v>3969</v>
      </c>
      <c r="D715" s="1562"/>
      <c r="E715" s="1210"/>
      <c r="F715" s="43"/>
      <c r="G715" s="1135"/>
      <c r="H715" s="1211"/>
    </row>
    <row r="716" spans="2:8" ht="25.5">
      <c r="B716" s="1556"/>
      <c r="C716" s="27" t="s">
        <v>3985</v>
      </c>
      <c r="D716" s="1562"/>
      <c r="E716" s="1210"/>
      <c r="F716" s="43"/>
      <c r="G716" s="1135"/>
      <c r="H716" s="1211"/>
    </row>
    <row r="717" spans="2:8" ht="20.100000000000001" customHeight="1">
      <c r="B717" s="1556"/>
      <c r="C717" s="29" t="s">
        <v>3961</v>
      </c>
      <c r="D717" s="1562"/>
      <c r="E717" s="1210"/>
      <c r="F717" s="43"/>
      <c r="G717" s="1135"/>
      <c r="H717" s="1211"/>
    </row>
    <row r="718" spans="2:8" ht="76.5">
      <c r="B718" s="1556"/>
      <c r="C718" s="27" t="s">
        <v>1177</v>
      </c>
      <c r="D718" s="1562"/>
      <c r="E718" s="1210"/>
      <c r="F718" s="43"/>
      <c r="G718" s="1135"/>
      <c r="H718" s="1211"/>
    </row>
    <row r="719" spans="2:8" ht="29.25" customHeight="1">
      <c r="B719" s="1556"/>
      <c r="C719" s="27" t="s">
        <v>3962</v>
      </c>
      <c r="D719" s="1562"/>
      <c r="E719" s="1210"/>
      <c r="F719" s="43"/>
      <c r="G719" s="1135"/>
      <c r="H719" s="1211"/>
    </row>
    <row r="720" spans="2:8" ht="57" customHeight="1">
      <c r="B720" s="1556"/>
      <c r="C720" s="27" t="s">
        <v>3993</v>
      </c>
      <c r="D720" s="1562"/>
      <c r="E720" s="1210"/>
      <c r="F720" s="43"/>
      <c r="G720" s="1215"/>
      <c r="H720" s="1216"/>
    </row>
    <row r="721" spans="2:8" ht="93.75" customHeight="1">
      <c r="B721" s="1556"/>
      <c r="C721" s="27" t="s">
        <v>1163</v>
      </c>
      <c r="D721" s="1562"/>
      <c r="E721" s="1210"/>
      <c r="F721" s="43"/>
      <c r="G721" s="1135"/>
      <c r="H721" s="1211"/>
    </row>
    <row r="722" spans="2:8" ht="63.75">
      <c r="B722" s="1556"/>
      <c r="C722" s="27" t="s">
        <v>1178</v>
      </c>
      <c r="D722" s="1562"/>
      <c r="E722" s="1210"/>
      <c r="F722" s="43"/>
      <c r="G722" s="1135"/>
      <c r="H722" s="1211"/>
    </row>
    <row r="723" spans="2:8" ht="55.5" customHeight="1">
      <c r="B723" s="1556"/>
      <c r="C723" s="27" t="s">
        <v>1179</v>
      </c>
      <c r="D723" s="1562"/>
      <c r="E723" s="1210"/>
      <c r="F723" s="43"/>
      <c r="G723" s="1135"/>
      <c r="H723" s="1211"/>
    </row>
    <row r="724" spans="2:8" ht="20.100000000000001" customHeight="1">
      <c r="B724" s="1556"/>
      <c r="C724" s="27" t="s">
        <v>1164</v>
      </c>
      <c r="D724" s="1562"/>
      <c r="E724" s="1210"/>
      <c r="F724" s="43"/>
      <c r="G724" s="723"/>
      <c r="H724" s="1218" t="s">
        <v>1008</v>
      </c>
    </row>
    <row r="725" spans="2:8" ht="20.100000000000001" customHeight="1">
      <c r="B725" s="1557"/>
      <c r="C725" s="31" t="s">
        <v>2751</v>
      </c>
      <c r="D725" s="1563"/>
      <c r="E725" s="1130" t="s">
        <v>1165</v>
      </c>
      <c r="F725" s="44">
        <v>1</v>
      </c>
      <c r="G725" s="1132"/>
      <c r="H725" s="1194">
        <f>F725*G725</f>
        <v>0</v>
      </c>
    </row>
    <row r="726" spans="2:8" ht="25.5">
      <c r="B726" s="1555" t="s">
        <v>2760</v>
      </c>
      <c r="C726" s="118" t="s">
        <v>1209</v>
      </c>
      <c r="D726" s="1561"/>
      <c r="E726" s="1180"/>
      <c r="F726" s="119"/>
      <c r="G726" s="721"/>
      <c r="H726" s="1209" t="s">
        <v>1008</v>
      </c>
    </row>
    <row r="727" spans="2:8" ht="31.5" customHeight="1">
      <c r="B727" s="1556"/>
      <c r="C727" s="34" t="s">
        <v>1210</v>
      </c>
      <c r="D727" s="1562"/>
      <c r="E727" s="1210"/>
      <c r="F727" s="43"/>
      <c r="G727" s="722"/>
      <c r="H727" s="1211"/>
    </row>
    <row r="728" spans="2:8" ht="44.25" customHeight="1">
      <c r="B728" s="1556"/>
      <c r="C728" s="70" t="s">
        <v>4011</v>
      </c>
      <c r="D728" s="1562"/>
      <c r="E728" s="1210"/>
      <c r="F728" s="43"/>
      <c r="G728" s="722"/>
      <c r="H728" s="1211"/>
    </row>
    <row r="729" spans="2:8" ht="25.5">
      <c r="B729" s="1584"/>
      <c r="C729" s="36" t="s">
        <v>1196</v>
      </c>
      <c r="D729" s="1647"/>
      <c r="E729" s="1210"/>
      <c r="F729" s="43"/>
      <c r="G729" s="1135"/>
      <c r="H729" s="1211"/>
    </row>
    <row r="730" spans="2:8" ht="38.25">
      <c r="B730" s="1584"/>
      <c r="C730" s="35" t="s">
        <v>1191</v>
      </c>
      <c r="D730" s="1647"/>
      <c r="E730" s="1210"/>
      <c r="F730" s="43"/>
      <c r="G730" s="722"/>
      <c r="H730" s="1211"/>
    </row>
    <row r="731" spans="2:8" ht="38.25">
      <c r="B731" s="1584"/>
      <c r="C731" s="35" t="s">
        <v>1158</v>
      </c>
      <c r="D731" s="1647"/>
      <c r="E731" s="1210"/>
      <c r="F731" s="43"/>
      <c r="G731" s="722"/>
      <c r="H731" s="1211"/>
    </row>
    <row r="732" spans="2:8">
      <c r="B732" s="1584"/>
      <c r="C732" s="35" t="s">
        <v>1170</v>
      </c>
      <c r="D732" s="1647"/>
      <c r="E732" s="1210"/>
      <c r="F732" s="43"/>
      <c r="G732" s="722"/>
      <c r="H732" s="1211"/>
    </row>
    <row r="733" spans="2:8" ht="38.25">
      <c r="B733" s="1584"/>
      <c r="C733" s="35" t="s">
        <v>1171</v>
      </c>
      <c r="D733" s="1647"/>
      <c r="E733" s="1210"/>
      <c r="F733" s="43"/>
      <c r="G733" s="722"/>
      <c r="H733" s="1211"/>
    </row>
    <row r="734" spans="2:8" ht="38.25">
      <c r="B734" s="1584"/>
      <c r="C734" s="35" t="s">
        <v>1159</v>
      </c>
      <c r="D734" s="1647"/>
      <c r="E734" s="1210"/>
      <c r="F734" s="43"/>
      <c r="G734" s="722"/>
      <c r="H734" s="1211"/>
    </row>
    <row r="735" spans="2:8" ht="51">
      <c r="B735" s="1584"/>
      <c r="C735" s="35" t="s">
        <v>1187</v>
      </c>
      <c r="D735" s="1647"/>
      <c r="E735" s="1210"/>
      <c r="F735" s="43"/>
      <c r="G735" s="722"/>
      <c r="H735" s="1211"/>
    </row>
    <row r="736" spans="2:8" ht="51">
      <c r="B736" s="1584"/>
      <c r="C736" s="35" t="s">
        <v>1160</v>
      </c>
      <c r="D736" s="1647"/>
      <c r="E736" s="1210"/>
      <c r="F736" s="43"/>
      <c r="G736" s="722"/>
      <c r="H736" s="1211"/>
    </row>
    <row r="737" spans="2:8">
      <c r="B737" s="1584"/>
      <c r="C737" s="35" t="s">
        <v>1060</v>
      </c>
      <c r="D737" s="1647"/>
      <c r="E737" s="1212"/>
      <c r="F737" s="43"/>
      <c r="G737" s="1135"/>
      <c r="H737" s="1211"/>
    </row>
    <row r="738" spans="2:8" ht="25.5">
      <c r="B738" s="1584"/>
      <c r="C738" s="35" t="s">
        <v>1161</v>
      </c>
      <c r="D738" s="1647"/>
      <c r="E738" s="1212"/>
      <c r="F738" s="43"/>
      <c r="G738" s="1135"/>
      <c r="H738" s="1211"/>
    </row>
    <row r="739" spans="2:8">
      <c r="B739" s="1584"/>
      <c r="C739" s="34" t="s">
        <v>1162</v>
      </c>
      <c r="D739" s="1647"/>
      <c r="E739" s="1212"/>
      <c r="F739" s="43"/>
      <c r="G739" s="722"/>
      <c r="H739" s="1211"/>
    </row>
    <row r="740" spans="2:8" ht="25.5">
      <c r="B740" s="1556"/>
      <c r="C740" s="34" t="s">
        <v>3971</v>
      </c>
      <c r="D740" s="1562"/>
      <c r="E740" s="1212"/>
      <c r="F740" s="43"/>
      <c r="G740" s="1135"/>
      <c r="H740" s="1211"/>
    </row>
    <row r="741" spans="2:8" ht="20.100000000000001" customHeight="1">
      <c r="B741" s="1556"/>
      <c r="C741" s="27" t="s">
        <v>3944</v>
      </c>
      <c r="D741" s="1562"/>
      <c r="E741" s="1212"/>
      <c r="F741" s="43"/>
      <c r="G741" s="1135"/>
      <c r="H741" s="1211"/>
    </row>
    <row r="742" spans="2:8" ht="20.100000000000001" customHeight="1">
      <c r="B742" s="1556"/>
      <c r="C742" s="27" t="s">
        <v>3946</v>
      </c>
      <c r="D742" s="1562"/>
      <c r="E742" s="1212"/>
      <c r="F742" s="43"/>
      <c r="G742" s="1135"/>
      <c r="H742" s="1211"/>
    </row>
    <row r="743" spans="2:8" ht="20.100000000000001" customHeight="1">
      <c r="B743" s="1556"/>
      <c r="C743" s="27" t="s">
        <v>4012</v>
      </c>
      <c r="D743" s="1562"/>
      <c r="E743" s="1212"/>
      <c r="F743" s="43"/>
      <c r="G743" s="1135"/>
      <c r="H743" s="1211"/>
    </row>
    <row r="744" spans="2:8" ht="20.100000000000001" customHeight="1">
      <c r="B744" s="1556"/>
      <c r="C744" s="27" t="s">
        <v>4013</v>
      </c>
      <c r="D744" s="1562"/>
      <c r="E744" s="1212"/>
      <c r="F744" s="43"/>
      <c r="G744" s="1135"/>
      <c r="H744" s="1211"/>
    </row>
    <row r="745" spans="2:8" ht="20.100000000000001" customHeight="1">
      <c r="B745" s="1556"/>
      <c r="C745" s="27" t="s">
        <v>3952</v>
      </c>
      <c r="D745" s="1562"/>
      <c r="E745" s="1212"/>
      <c r="F745" s="43"/>
      <c r="G745" s="1135"/>
      <c r="H745" s="1211"/>
    </row>
    <row r="746" spans="2:8" ht="20.100000000000001" customHeight="1">
      <c r="B746" s="1556"/>
      <c r="C746" s="27" t="s">
        <v>3955</v>
      </c>
      <c r="D746" s="1562"/>
      <c r="E746" s="1212"/>
      <c r="F746" s="43"/>
      <c r="G746" s="1135"/>
      <c r="H746" s="1211"/>
    </row>
    <row r="747" spans="2:8" ht="20.100000000000001" customHeight="1">
      <c r="B747" s="1556"/>
      <c r="C747" s="27" t="s">
        <v>4014</v>
      </c>
      <c r="D747" s="1562"/>
      <c r="E747" s="1212"/>
      <c r="F747" s="43"/>
      <c r="G747" s="1135"/>
      <c r="H747" s="1211"/>
    </row>
    <row r="748" spans="2:8" ht="20.100000000000001" customHeight="1">
      <c r="B748" s="1556"/>
      <c r="C748" s="27" t="s">
        <v>4015</v>
      </c>
      <c r="D748" s="1562"/>
      <c r="E748" s="1212"/>
      <c r="F748" s="43"/>
      <c r="G748" s="1135"/>
      <c r="H748" s="1211"/>
    </row>
    <row r="749" spans="2:8" ht="27.75" customHeight="1">
      <c r="B749" s="1556"/>
      <c r="C749" s="27" t="s">
        <v>3969</v>
      </c>
      <c r="D749" s="1562"/>
      <c r="E749" s="1212"/>
      <c r="F749" s="43"/>
      <c r="G749" s="1135"/>
      <c r="H749" s="1211"/>
    </row>
    <row r="750" spans="2:8" ht="25.5">
      <c r="B750" s="1556"/>
      <c r="C750" s="27" t="s">
        <v>4016</v>
      </c>
      <c r="D750" s="1562"/>
      <c r="E750" s="1212"/>
      <c r="F750" s="43"/>
      <c r="G750" s="1135"/>
      <c r="H750" s="1211"/>
    </row>
    <row r="751" spans="2:8" ht="20.100000000000001" customHeight="1">
      <c r="B751" s="1556"/>
      <c r="C751" s="29" t="s">
        <v>3961</v>
      </c>
      <c r="D751" s="1562"/>
      <c r="E751" s="1212"/>
      <c r="F751" s="43"/>
      <c r="G751" s="1135"/>
      <c r="H751" s="1211"/>
    </row>
    <row r="752" spans="2:8" ht="79.5" customHeight="1">
      <c r="B752" s="1556"/>
      <c r="C752" s="27" t="s">
        <v>1177</v>
      </c>
      <c r="D752" s="1562"/>
      <c r="E752" s="1212"/>
      <c r="F752" s="43"/>
      <c r="G752" s="1135"/>
      <c r="H752" s="1211"/>
    </row>
    <row r="753" spans="2:8" ht="27.75" customHeight="1">
      <c r="B753" s="1556"/>
      <c r="C753" s="27" t="s">
        <v>3962</v>
      </c>
      <c r="D753" s="1562"/>
      <c r="E753" s="1212"/>
      <c r="F753" s="43"/>
      <c r="G753" s="1135"/>
      <c r="H753" s="1211"/>
    </row>
    <row r="754" spans="2:8" ht="84" customHeight="1">
      <c r="B754" s="1556"/>
      <c r="C754" s="27" t="s">
        <v>1163</v>
      </c>
      <c r="D754" s="1562"/>
      <c r="E754" s="1212"/>
      <c r="F754" s="43"/>
      <c r="G754" s="1135"/>
      <c r="H754" s="1211"/>
    </row>
    <row r="755" spans="2:8" ht="67.5" customHeight="1">
      <c r="B755" s="1556"/>
      <c r="C755" s="27" t="s">
        <v>1178</v>
      </c>
      <c r="D755" s="1562"/>
      <c r="E755" s="1212"/>
      <c r="F755" s="43"/>
      <c r="G755" s="1135"/>
      <c r="H755" s="1211"/>
    </row>
    <row r="756" spans="2:8" ht="54.75" customHeight="1">
      <c r="B756" s="1556"/>
      <c r="C756" s="27" t="s">
        <v>1179</v>
      </c>
      <c r="D756" s="1562"/>
      <c r="E756" s="1212"/>
      <c r="F756" s="43"/>
      <c r="G756" s="1135"/>
      <c r="H756" s="1211"/>
    </row>
    <row r="757" spans="2:8" ht="20.100000000000001" customHeight="1">
      <c r="B757" s="1556"/>
      <c r="C757" s="27" t="s">
        <v>1164</v>
      </c>
      <c r="D757" s="1562"/>
      <c r="E757" s="1212"/>
      <c r="F757" s="43"/>
      <c r="G757" s="723"/>
      <c r="H757" s="1218" t="s">
        <v>1008</v>
      </c>
    </row>
    <row r="758" spans="2:8" ht="20.100000000000001" customHeight="1">
      <c r="B758" s="1557"/>
      <c r="C758" s="31" t="s">
        <v>2751</v>
      </c>
      <c r="D758" s="1563"/>
      <c r="E758" s="1130" t="s">
        <v>1165</v>
      </c>
      <c r="F758" s="44">
        <v>1</v>
      </c>
      <c r="G758" s="1132"/>
      <c r="H758" s="1194">
        <f>F758*G758</f>
        <v>0</v>
      </c>
    </row>
    <row r="759" spans="2:8" ht="25.5">
      <c r="B759" s="1555" t="s">
        <v>2761</v>
      </c>
      <c r="C759" s="118" t="s">
        <v>1211</v>
      </c>
      <c r="D759" s="1561"/>
      <c r="E759" s="1180"/>
      <c r="F759" s="119"/>
      <c r="G759" s="721"/>
      <c r="H759" s="1209" t="s">
        <v>1008</v>
      </c>
    </row>
    <row r="760" spans="2:8" ht="25.5">
      <c r="B760" s="1556"/>
      <c r="C760" s="35" t="s">
        <v>1212</v>
      </c>
      <c r="D760" s="1562"/>
      <c r="E760" s="1210"/>
      <c r="F760" s="43"/>
      <c r="G760" s="722"/>
      <c r="H760" s="1211"/>
    </row>
    <row r="761" spans="2:8" ht="38.25">
      <c r="B761" s="1556"/>
      <c r="C761" s="35" t="s">
        <v>1213</v>
      </c>
      <c r="D761" s="1562"/>
      <c r="E761" s="1210"/>
      <c r="F761" s="43"/>
      <c r="G761" s="722"/>
      <c r="H761" s="1211"/>
    </row>
    <row r="762" spans="2:8" ht="25.5">
      <c r="B762" s="1584"/>
      <c r="C762" s="35" t="s">
        <v>1196</v>
      </c>
      <c r="D762" s="1647"/>
      <c r="E762" s="1210"/>
      <c r="F762" s="43"/>
      <c r="G762" s="722"/>
      <c r="H762" s="1211"/>
    </row>
    <row r="763" spans="2:8" ht="38.25">
      <c r="B763" s="1584"/>
      <c r="C763" s="35" t="s">
        <v>1191</v>
      </c>
      <c r="D763" s="1647"/>
      <c r="E763" s="1210"/>
      <c r="F763" s="43"/>
      <c r="G763" s="722"/>
      <c r="H763" s="1211"/>
    </row>
    <row r="764" spans="2:8" ht="38.25">
      <c r="B764" s="1584"/>
      <c r="C764" s="35" t="s">
        <v>1158</v>
      </c>
      <c r="D764" s="1647"/>
      <c r="E764" s="1210"/>
      <c r="F764" s="43"/>
      <c r="G764" s="722"/>
      <c r="H764" s="1211"/>
    </row>
    <row r="765" spans="2:8">
      <c r="B765" s="1584"/>
      <c r="C765" s="35" t="s">
        <v>1170</v>
      </c>
      <c r="D765" s="1647"/>
      <c r="E765" s="1210"/>
      <c r="F765" s="43"/>
      <c r="G765" s="722"/>
      <c r="H765" s="1211"/>
    </row>
    <row r="766" spans="2:8" ht="38.25">
      <c r="B766" s="1584"/>
      <c r="C766" s="35" t="s">
        <v>1171</v>
      </c>
      <c r="D766" s="1647"/>
      <c r="E766" s="1210"/>
      <c r="F766" s="43"/>
      <c r="G766" s="722"/>
      <c r="H766" s="1211"/>
    </row>
    <row r="767" spans="2:8" ht="38.25">
      <c r="B767" s="1584"/>
      <c r="C767" s="35" t="s">
        <v>1159</v>
      </c>
      <c r="D767" s="1647"/>
      <c r="E767" s="1210"/>
      <c r="F767" s="43"/>
      <c r="G767" s="722"/>
      <c r="H767" s="1211"/>
    </row>
    <row r="768" spans="2:8" ht="51">
      <c r="B768" s="1584"/>
      <c r="C768" s="35" t="s">
        <v>1187</v>
      </c>
      <c r="D768" s="1647"/>
      <c r="E768" s="1210"/>
      <c r="F768" s="43"/>
      <c r="G768" s="722"/>
      <c r="H768" s="1211"/>
    </row>
    <row r="769" spans="2:8" ht="51">
      <c r="B769" s="1584"/>
      <c r="C769" s="35" t="s">
        <v>1160</v>
      </c>
      <c r="D769" s="1647"/>
      <c r="E769" s="1210"/>
      <c r="F769" s="43"/>
      <c r="G769" s="722"/>
      <c r="H769" s="1211"/>
    </row>
    <row r="770" spans="2:8">
      <c r="B770" s="1584"/>
      <c r="C770" s="34" t="s">
        <v>1162</v>
      </c>
      <c r="D770" s="1647"/>
      <c r="E770" s="1210"/>
      <c r="F770" s="43"/>
      <c r="G770" s="722"/>
      <c r="H770" s="1211"/>
    </row>
    <row r="771" spans="2:8" ht="20.100000000000001" customHeight="1">
      <c r="B771" s="1556"/>
      <c r="C771" s="34" t="s">
        <v>3944</v>
      </c>
      <c r="D771" s="1562"/>
      <c r="E771" s="1210"/>
      <c r="F771" s="43"/>
      <c r="G771" s="1135"/>
      <c r="H771" s="1211"/>
    </row>
    <row r="772" spans="2:8" ht="20.100000000000001" customHeight="1">
      <c r="B772" s="1556"/>
      <c r="C772" s="27" t="s">
        <v>3946</v>
      </c>
      <c r="D772" s="1562"/>
      <c r="E772" s="1210"/>
      <c r="F772" s="43"/>
      <c r="G772" s="1135"/>
      <c r="H772" s="1211"/>
    </row>
    <row r="773" spans="2:8" ht="20.100000000000001" customHeight="1">
      <c r="B773" s="1556"/>
      <c r="C773" s="27" t="s">
        <v>3952</v>
      </c>
      <c r="D773" s="1562"/>
      <c r="E773" s="1210"/>
      <c r="F773" s="43"/>
      <c r="G773" s="1135"/>
      <c r="H773" s="1211"/>
    </row>
    <row r="774" spans="2:8" ht="20.100000000000001" customHeight="1">
      <c r="B774" s="1556"/>
      <c r="C774" s="27" t="s">
        <v>4017</v>
      </c>
      <c r="D774" s="1562"/>
      <c r="E774" s="1210"/>
      <c r="F774" s="43"/>
      <c r="G774" s="1135"/>
      <c r="H774" s="1211"/>
    </row>
    <row r="775" spans="2:8" ht="20.100000000000001" customHeight="1">
      <c r="B775" s="1556"/>
      <c r="C775" s="27" t="s">
        <v>3955</v>
      </c>
      <c r="D775" s="1562"/>
      <c r="E775" s="1210"/>
      <c r="F775" s="43"/>
      <c r="G775" s="1135"/>
      <c r="H775" s="1211"/>
    </row>
    <row r="776" spans="2:8" ht="20.100000000000001" customHeight="1">
      <c r="B776" s="1556"/>
      <c r="C776" s="27" t="s">
        <v>3977</v>
      </c>
      <c r="D776" s="1562"/>
      <c r="E776" s="1210"/>
      <c r="F776" s="43"/>
      <c r="G776" s="1135"/>
      <c r="H776" s="1211"/>
    </row>
    <row r="777" spans="2:8" ht="20.100000000000001" customHeight="1">
      <c r="B777" s="1556"/>
      <c r="C777" s="27" t="s">
        <v>3958</v>
      </c>
      <c r="D777" s="1562"/>
      <c r="E777" s="1210"/>
      <c r="F777" s="43"/>
      <c r="G777" s="1135"/>
      <c r="H777" s="1211"/>
    </row>
    <row r="778" spans="2:8" ht="25.5">
      <c r="B778" s="1556"/>
      <c r="C778" s="27" t="s">
        <v>3959</v>
      </c>
      <c r="D778" s="1562"/>
      <c r="E778" s="1210"/>
      <c r="F778" s="43"/>
      <c r="G778" s="1135"/>
      <c r="H778" s="1211"/>
    </row>
    <row r="779" spans="2:8" ht="25.5">
      <c r="B779" s="1556"/>
      <c r="C779" s="27" t="s">
        <v>3969</v>
      </c>
      <c r="D779" s="1562"/>
      <c r="E779" s="1210"/>
      <c r="F779" s="43"/>
      <c r="G779" s="1135"/>
      <c r="H779" s="1211"/>
    </row>
    <row r="780" spans="2:8" ht="25.5">
      <c r="B780" s="1556"/>
      <c r="C780" s="27" t="s">
        <v>3985</v>
      </c>
      <c r="D780" s="1562"/>
      <c r="E780" s="1210"/>
      <c r="F780" s="43"/>
      <c r="G780" s="1135"/>
      <c r="H780" s="1211"/>
    </row>
    <row r="781" spans="2:8" ht="76.5">
      <c r="B781" s="1556"/>
      <c r="C781" s="27" t="s">
        <v>1177</v>
      </c>
      <c r="D781" s="1562"/>
      <c r="E781" s="1210"/>
      <c r="F781" s="43"/>
      <c r="G781" s="1135"/>
      <c r="H781" s="1211"/>
    </row>
    <row r="782" spans="2:8" ht="25.5">
      <c r="B782" s="1556"/>
      <c r="C782" s="27" t="s">
        <v>3962</v>
      </c>
      <c r="D782" s="1562"/>
      <c r="E782" s="1210"/>
      <c r="F782" s="43"/>
      <c r="G782" s="1135"/>
      <c r="H782" s="1211"/>
    </row>
    <row r="783" spans="2:8" ht="79.5" customHeight="1">
      <c r="B783" s="1556"/>
      <c r="C783" s="27" t="s">
        <v>1163</v>
      </c>
      <c r="D783" s="1562"/>
      <c r="E783" s="1210"/>
      <c r="F783" s="43"/>
      <c r="G783" s="1135"/>
      <c r="H783" s="1211"/>
    </row>
    <row r="784" spans="2:8" ht="66" customHeight="1">
      <c r="B784" s="1556"/>
      <c r="C784" s="27" t="s">
        <v>1178</v>
      </c>
      <c r="D784" s="1562"/>
      <c r="E784" s="1210"/>
      <c r="F784" s="43"/>
      <c r="G784" s="1135"/>
      <c r="H784" s="1211"/>
    </row>
    <row r="785" spans="2:9" ht="51">
      <c r="B785" s="1556"/>
      <c r="C785" s="27" t="s">
        <v>1179</v>
      </c>
      <c r="D785" s="1562"/>
      <c r="E785" s="1210"/>
      <c r="F785" s="43"/>
      <c r="G785" s="1135"/>
      <c r="H785" s="1211"/>
    </row>
    <row r="786" spans="2:9" ht="20.100000000000001" customHeight="1">
      <c r="B786" s="1556"/>
      <c r="C786" s="27" t="s">
        <v>1164</v>
      </c>
      <c r="D786" s="1562"/>
      <c r="E786" s="1210"/>
      <c r="F786" s="43"/>
      <c r="G786" s="723"/>
      <c r="H786" s="1218" t="s">
        <v>1008</v>
      </c>
    </row>
    <row r="787" spans="2:9" ht="20.100000000000001" customHeight="1">
      <c r="B787" s="1557"/>
      <c r="C787" s="31" t="s">
        <v>2751</v>
      </c>
      <c r="D787" s="1563"/>
      <c r="E787" s="1130" t="s">
        <v>1165</v>
      </c>
      <c r="F787" s="44">
        <v>1</v>
      </c>
      <c r="G787" s="1132"/>
      <c r="H787" s="1194">
        <f>F787*G787</f>
        <v>0</v>
      </c>
    </row>
    <row r="788" spans="2:9" ht="25.5">
      <c r="B788" s="1555" t="s">
        <v>2762</v>
      </c>
      <c r="C788" s="118" t="s">
        <v>1214</v>
      </c>
      <c r="D788" s="1561"/>
      <c r="E788" s="1180"/>
      <c r="F788" s="119"/>
      <c r="G788" s="721"/>
      <c r="H788" s="1209" t="s">
        <v>1008</v>
      </c>
    </row>
    <row r="789" spans="2:9">
      <c r="B789" s="1584"/>
      <c r="C789" s="35" t="s">
        <v>1215</v>
      </c>
      <c r="D789" s="1648"/>
      <c r="E789" s="1210"/>
      <c r="F789" s="43"/>
      <c r="G789" s="722"/>
      <c r="H789" s="1211"/>
    </row>
    <row r="790" spans="2:9" ht="38.25">
      <c r="B790" s="1584"/>
      <c r="C790" s="37" t="s">
        <v>1216</v>
      </c>
      <c r="D790" s="1648"/>
      <c r="E790" s="1210"/>
      <c r="F790" s="43"/>
      <c r="G790" s="722"/>
      <c r="H790" s="1211"/>
    </row>
    <row r="791" spans="2:9" ht="25.5">
      <c r="B791" s="1584"/>
      <c r="C791" s="35" t="s">
        <v>1217</v>
      </c>
      <c r="D791" s="1648"/>
      <c r="E791" s="1210"/>
      <c r="F791" s="43"/>
      <c r="G791" s="722"/>
      <c r="H791" s="1211"/>
    </row>
    <row r="792" spans="2:9" ht="38.25">
      <c r="B792" s="1584"/>
      <c r="C792" s="35" t="s">
        <v>1191</v>
      </c>
      <c r="D792" s="1647"/>
      <c r="E792" s="1210"/>
      <c r="F792" s="43"/>
      <c r="G792" s="722"/>
      <c r="H792" s="1211"/>
    </row>
    <row r="793" spans="2:9" ht="38.25">
      <c r="B793" s="1584"/>
      <c r="C793" s="35" t="s">
        <v>1158</v>
      </c>
      <c r="D793" s="1647"/>
      <c r="E793" s="1210"/>
      <c r="F793" s="43"/>
      <c r="G793" s="722"/>
      <c r="H793" s="1211"/>
    </row>
    <row r="794" spans="2:9">
      <c r="B794" s="1584"/>
      <c r="C794" s="35" t="s">
        <v>1170</v>
      </c>
      <c r="D794" s="1647"/>
      <c r="E794" s="1210"/>
      <c r="F794" s="43"/>
      <c r="G794" s="722"/>
      <c r="H794" s="1211"/>
    </row>
    <row r="795" spans="2:9" ht="38.25">
      <c r="B795" s="1584"/>
      <c r="C795" s="35" t="s">
        <v>1171</v>
      </c>
      <c r="D795" s="1647"/>
      <c r="E795" s="1210"/>
      <c r="F795" s="43"/>
      <c r="G795" s="722"/>
      <c r="H795" s="1211"/>
    </row>
    <row r="796" spans="2:9" ht="38.25">
      <c r="B796" s="1584"/>
      <c r="C796" s="35" t="s">
        <v>1159</v>
      </c>
      <c r="D796" s="1647"/>
      <c r="E796" s="1210"/>
      <c r="F796" s="43"/>
      <c r="G796" s="722"/>
      <c r="H796" s="1211"/>
    </row>
    <row r="797" spans="2:9" ht="51">
      <c r="B797" s="1584"/>
      <c r="C797" s="35" t="s">
        <v>1187</v>
      </c>
      <c r="D797" s="1647"/>
      <c r="E797" s="1210"/>
      <c r="F797" s="43"/>
      <c r="G797" s="722"/>
      <c r="H797" s="1211"/>
    </row>
    <row r="798" spans="2:9" ht="51">
      <c r="B798" s="1584"/>
      <c r="C798" s="35" t="s">
        <v>1160</v>
      </c>
      <c r="D798" s="1647"/>
      <c r="E798" s="1210"/>
      <c r="F798" s="43"/>
      <c r="G798" s="722"/>
      <c r="H798" s="1211"/>
    </row>
    <row r="799" spans="2:9">
      <c r="B799" s="1556"/>
      <c r="C799" s="34" t="s">
        <v>1162</v>
      </c>
      <c r="D799" s="1565"/>
      <c r="E799" s="1210"/>
      <c r="F799" s="43"/>
      <c r="G799" s="722"/>
      <c r="H799" s="1214"/>
      <c r="I799" s="231"/>
    </row>
    <row r="800" spans="2:9" ht="25.5">
      <c r="B800" s="1556"/>
      <c r="C800" s="27" t="s">
        <v>3971</v>
      </c>
      <c r="D800" s="1562"/>
      <c r="E800" s="1210"/>
      <c r="F800" s="43"/>
      <c r="G800" s="1135"/>
      <c r="H800" s="1211"/>
      <c r="I800" s="300"/>
    </row>
    <row r="801" spans="2:8" ht="20.100000000000001" customHeight="1">
      <c r="B801" s="1556"/>
      <c r="C801" s="27" t="s">
        <v>3944</v>
      </c>
      <c r="D801" s="1562"/>
      <c r="E801" s="1210"/>
      <c r="F801" s="43"/>
      <c r="G801" s="1135"/>
      <c r="H801" s="1211"/>
    </row>
    <row r="802" spans="2:8" ht="20.100000000000001" customHeight="1">
      <c r="B802" s="1556"/>
      <c r="C802" s="27" t="s">
        <v>3946</v>
      </c>
      <c r="D802" s="1562"/>
      <c r="E802" s="1210"/>
      <c r="F802" s="43"/>
      <c r="G802" s="1135"/>
      <c r="H802" s="1211"/>
    </row>
    <row r="803" spans="2:8" ht="20.100000000000001" customHeight="1">
      <c r="B803" s="1556"/>
      <c r="C803" s="27" t="s">
        <v>3988</v>
      </c>
      <c r="D803" s="1562"/>
      <c r="E803" s="1210"/>
      <c r="F803" s="43"/>
      <c r="G803" s="1135"/>
      <c r="H803" s="1211"/>
    </row>
    <row r="804" spans="2:8" ht="20.100000000000001" customHeight="1">
      <c r="B804" s="1556"/>
      <c r="C804" s="27" t="s">
        <v>4018</v>
      </c>
      <c r="D804" s="1562"/>
      <c r="E804" s="1210"/>
      <c r="F804" s="43"/>
      <c r="G804" s="1135"/>
      <c r="H804" s="1211"/>
    </row>
    <row r="805" spans="2:8" ht="20.100000000000001" customHeight="1">
      <c r="B805" s="1556"/>
      <c r="C805" s="27" t="s">
        <v>3952</v>
      </c>
      <c r="D805" s="1562"/>
      <c r="E805" s="1210"/>
      <c r="F805" s="43"/>
      <c r="G805" s="1135"/>
      <c r="H805" s="1211"/>
    </row>
    <row r="806" spans="2:8" ht="20.100000000000001" customHeight="1">
      <c r="B806" s="1556"/>
      <c r="C806" s="27" t="s">
        <v>3955</v>
      </c>
      <c r="D806" s="1562"/>
      <c r="E806" s="1210"/>
      <c r="F806" s="43"/>
      <c r="G806" s="1135"/>
      <c r="H806" s="1211"/>
    </row>
    <row r="807" spans="2:8" ht="20.100000000000001" customHeight="1">
      <c r="B807" s="1556"/>
      <c r="C807" s="27" t="s">
        <v>3977</v>
      </c>
      <c r="D807" s="1562"/>
      <c r="E807" s="1210"/>
      <c r="F807" s="43"/>
      <c r="G807" s="1135"/>
      <c r="H807" s="1211"/>
    </row>
    <row r="808" spans="2:8" ht="20.100000000000001" customHeight="1">
      <c r="B808" s="1556"/>
      <c r="C808" s="27" t="s">
        <v>3958</v>
      </c>
      <c r="D808" s="1562"/>
      <c r="E808" s="1210"/>
      <c r="F808" s="43"/>
      <c r="G808" s="1135"/>
      <c r="H808" s="1211"/>
    </row>
    <row r="809" spans="2:8" ht="25.5">
      <c r="B809" s="1556"/>
      <c r="C809" s="27" t="s">
        <v>3959</v>
      </c>
      <c r="D809" s="1562"/>
      <c r="E809" s="1210"/>
      <c r="F809" s="43"/>
      <c r="G809" s="1135"/>
      <c r="H809" s="1211"/>
    </row>
    <row r="810" spans="2:8" ht="25.5">
      <c r="B810" s="1556"/>
      <c r="C810" s="27" t="s">
        <v>3969</v>
      </c>
      <c r="D810" s="1562"/>
      <c r="E810" s="1210"/>
      <c r="F810" s="43"/>
      <c r="G810" s="1135"/>
      <c r="H810" s="1211"/>
    </row>
    <row r="811" spans="2:8" ht="25.5">
      <c r="B811" s="1556"/>
      <c r="C811" s="27" t="s">
        <v>3985</v>
      </c>
      <c r="D811" s="1562"/>
      <c r="E811" s="1210"/>
      <c r="F811" s="43"/>
      <c r="G811" s="1135"/>
      <c r="H811" s="1211"/>
    </row>
    <row r="812" spans="2:8" ht="20.100000000000001" customHeight="1">
      <c r="B812" s="1556"/>
      <c r="C812" s="29" t="s">
        <v>3961</v>
      </c>
      <c r="D812" s="1562"/>
      <c r="E812" s="1210"/>
      <c r="F812" s="43"/>
      <c r="G812" s="1135"/>
      <c r="H812" s="1211"/>
    </row>
    <row r="813" spans="2:8" ht="76.5">
      <c r="B813" s="1556"/>
      <c r="C813" s="27" t="s">
        <v>1177</v>
      </c>
      <c r="D813" s="1562"/>
      <c r="E813" s="1210"/>
      <c r="F813" s="43"/>
      <c r="G813" s="1135"/>
      <c r="H813" s="1211"/>
    </row>
    <row r="814" spans="2:8" ht="25.5">
      <c r="B814" s="1556"/>
      <c r="C814" s="27" t="s">
        <v>3962</v>
      </c>
      <c r="D814" s="1562"/>
      <c r="E814" s="1210"/>
      <c r="F814" s="43"/>
      <c r="G814" s="1135"/>
      <c r="H814" s="1211"/>
    </row>
    <row r="815" spans="2:8" ht="51">
      <c r="B815" s="1556"/>
      <c r="C815" s="27" t="s">
        <v>3986</v>
      </c>
      <c r="D815" s="1562"/>
      <c r="E815" s="1210"/>
      <c r="F815" s="43"/>
      <c r="G815" s="1215"/>
      <c r="H815" s="1216"/>
    </row>
    <row r="816" spans="2:8" ht="82.5" customHeight="1">
      <c r="B816" s="1556"/>
      <c r="C816" s="27" t="s">
        <v>1163</v>
      </c>
      <c r="D816" s="1562"/>
      <c r="E816" s="1210"/>
      <c r="F816" s="43"/>
      <c r="G816" s="1135"/>
      <c r="H816" s="1211"/>
    </row>
    <row r="817" spans="2:8" ht="63.75">
      <c r="B817" s="1556"/>
      <c r="C817" s="27" t="s">
        <v>1178</v>
      </c>
      <c r="D817" s="1562"/>
      <c r="E817" s="1210"/>
      <c r="F817" s="43"/>
      <c r="G817" s="1135"/>
      <c r="H817" s="1211"/>
    </row>
    <row r="818" spans="2:8" ht="51">
      <c r="B818" s="1556"/>
      <c r="C818" s="27" t="s">
        <v>1179</v>
      </c>
      <c r="D818" s="1562"/>
      <c r="E818" s="1210"/>
      <c r="F818" s="43"/>
      <c r="G818" s="1135"/>
      <c r="H818" s="1211"/>
    </row>
    <row r="819" spans="2:8" ht="20.100000000000001" customHeight="1">
      <c r="B819" s="1556"/>
      <c r="C819" s="27" t="s">
        <v>1164</v>
      </c>
      <c r="D819" s="1562"/>
      <c r="E819" s="1210"/>
      <c r="F819" s="43"/>
      <c r="G819" s="1135"/>
      <c r="H819" s="1211" t="s">
        <v>1008</v>
      </c>
    </row>
    <row r="820" spans="2:8" ht="20.100000000000001" customHeight="1">
      <c r="B820" s="1557"/>
      <c r="C820" s="31" t="s">
        <v>2751</v>
      </c>
      <c r="D820" s="1563"/>
      <c r="E820" s="1130" t="s">
        <v>1165</v>
      </c>
      <c r="F820" s="44">
        <v>1</v>
      </c>
      <c r="G820" s="1132"/>
      <c r="H820" s="1194">
        <f>F820*G820</f>
        <v>0</v>
      </c>
    </row>
    <row r="821" spans="2:8" ht="25.5">
      <c r="B821" s="1555" t="s">
        <v>2763</v>
      </c>
      <c r="C821" s="118" t="s">
        <v>1218</v>
      </c>
      <c r="D821" s="1561"/>
      <c r="E821" s="1180"/>
      <c r="F821" s="119"/>
      <c r="G821" s="721"/>
      <c r="H821" s="1209" t="s">
        <v>1008</v>
      </c>
    </row>
    <row r="822" spans="2:8">
      <c r="B822" s="1556"/>
      <c r="C822" s="35" t="s">
        <v>1219</v>
      </c>
      <c r="D822" s="1562"/>
      <c r="E822" s="1210"/>
      <c r="F822" s="43"/>
      <c r="G822" s="722"/>
      <c r="H822" s="1211"/>
    </row>
    <row r="823" spans="2:8" ht="38.25">
      <c r="B823" s="1556"/>
      <c r="C823" s="35" t="s">
        <v>1220</v>
      </c>
      <c r="D823" s="1562"/>
      <c r="E823" s="1210"/>
      <c r="F823" s="43"/>
      <c r="G823" s="722"/>
      <c r="H823" s="1211"/>
    </row>
    <row r="824" spans="2:8" ht="25.5">
      <c r="B824" s="1556"/>
      <c r="C824" s="35" t="s">
        <v>1196</v>
      </c>
      <c r="D824" s="1565"/>
      <c r="E824" s="1210"/>
      <c r="F824" s="43"/>
      <c r="G824" s="722"/>
      <c r="H824" s="1211"/>
    </row>
    <row r="825" spans="2:8" ht="38.25">
      <c r="B825" s="1556"/>
      <c r="C825" s="35" t="s">
        <v>1191</v>
      </c>
      <c r="D825" s="1565"/>
      <c r="E825" s="1210"/>
      <c r="F825" s="43"/>
      <c r="G825" s="722"/>
      <c r="H825" s="1211"/>
    </row>
    <row r="826" spans="2:8" ht="38.25">
      <c r="B826" s="1556"/>
      <c r="C826" s="35" t="s">
        <v>1158</v>
      </c>
      <c r="D826" s="1565"/>
      <c r="E826" s="1210"/>
      <c r="F826" s="43"/>
      <c r="G826" s="722"/>
      <c r="H826" s="1211"/>
    </row>
    <row r="827" spans="2:8">
      <c r="B827" s="1556"/>
      <c r="C827" s="35" t="s">
        <v>1170</v>
      </c>
      <c r="D827" s="1565"/>
      <c r="E827" s="1210"/>
      <c r="F827" s="43"/>
      <c r="G827" s="722"/>
      <c r="H827" s="1211"/>
    </row>
    <row r="828" spans="2:8" ht="38.25">
      <c r="B828" s="1556"/>
      <c r="C828" s="35" t="s">
        <v>1171</v>
      </c>
      <c r="D828" s="1565"/>
      <c r="E828" s="1210"/>
      <c r="F828" s="43"/>
      <c r="G828" s="722"/>
      <c r="H828" s="1211"/>
    </row>
    <row r="829" spans="2:8" ht="38.25">
      <c r="B829" s="1556"/>
      <c r="C829" s="35" t="s">
        <v>1159</v>
      </c>
      <c r="D829" s="1565"/>
      <c r="E829" s="1210"/>
      <c r="F829" s="43"/>
      <c r="G829" s="722"/>
      <c r="H829" s="1211"/>
    </row>
    <row r="830" spans="2:8" ht="51">
      <c r="B830" s="1556"/>
      <c r="C830" s="35" t="s">
        <v>1187</v>
      </c>
      <c r="D830" s="1565"/>
      <c r="E830" s="1210"/>
      <c r="F830" s="43"/>
      <c r="G830" s="722"/>
      <c r="H830" s="1211"/>
    </row>
    <row r="831" spans="2:8" ht="51">
      <c r="B831" s="1556"/>
      <c r="C831" s="35" t="s">
        <v>1160</v>
      </c>
      <c r="D831" s="1565"/>
      <c r="E831" s="1210"/>
      <c r="F831" s="43"/>
      <c r="G831" s="722"/>
      <c r="H831" s="1211"/>
    </row>
    <row r="832" spans="2:8">
      <c r="B832" s="1556"/>
      <c r="C832" s="35" t="s">
        <v>1162</v>
      </c>
      <c r="D832" s="1565"/>
      <c r="E832" s="1210"/>
      <c r="F832" s="43"/>
      <c r="G832" s="722"/>
      <c r="H832" s="1211"/>
    </row>
    <row r="833" spans="2:8" ht="29.25" customHeight="1">
      <c r="B833" s="1556"/>
      <c r="C833" s="27" t="s">
        <v>3971</v>
      </c>
      <c r="D833" s="1562"/>
      <c r="E833" s="1210"/>
      <c r="F833" s="43"/>
      <c r="G833" s="1135"/>
      <c r="H833" s="1211"/>
    </row>
    <row r="834" spans="2:8" ht="20.100000000000001" customHeight="1">
      <c r="B834" s="1556"/>
      <c r="C834" s="27" t="s">
        <v>3944</v>
      </c>
      <c r="D834" s="1562"/>
      <c r="E834" s="1210"/>
      <c r="F834" s="43"/>
      <c r="G834" s="1135"/>
      <c r="H834" s="1211"/>
    </row>
    <row r="835" spans="2:8" ht="20.100000000000001" customHeight="1">
      <c r="B835" s="1556"/>
      <c r="C835" s="27" t="s">
        <v>3946</v>
      </c>
      <c r="D835" s="1562"/>
      <c r="E835" s="1210"/>
      <c r="F835" s="43"/>
      <c r="G835" s="1135"/>
      <c r="H835" s="1211"/>
    </row>
    <row r="836" spans="2:8" ht="20.100000000000001" customHeight="1">
      <c r="B836" s="1556"/>
      <c r="C836" s="27" t="s">
        <v>3988</v>
      </c>
      <c r="D836" s="1562"/>
      <c r="E836" s="1210"/>
      <c r="F836" s="43"/>
      <c r="G836" s="1135"/>
      <c r="H836" s="1211"/>
    </row>
    <row r="837" spans="2:8" ht="20.100000000000001" customHeight="1">
      <c r="B837" s="1556"/>
      <c r="C837" s="27" t="s">
        <v>3950</v>
      </c>
      <c r="D837" s="1562"/>
      <c r="E837" s="1210"/>
      <c r="F837" s="43"/>
      <c r="G837" s="1135"/>
      <c r="H837" s="1211"/>
    </row>
    <row r="838" spans="2:8" ht="20.100000000000001" customHeight="1">
      <c r="B838" s="1556"/>
      <c r="C838" s="27" t="s">
        <v>3952</v>
      </c>
      <c r="D838" s="1562"/>
      <c r="E838" s="1210"/>
      <c r="F838" s="43"/>
      <c r="G838" s="1135"/>
      <c r="H838" s="1211"/>
    </row>
    <row r="839" spans="2:8" ht="20.100000000000001" customHeight="1">
      <c r="B839" s="1556"/>
      <c r="C839" s="27" t="s">
        <v>3955</v>
      </c>
      <c r="D839" s="1562"/>
      <c r="E839" s="1210"/>
      <c r="F839" s="43"/>
      <c r="G839" s="1135"/>
      <c r="H839" s="1211"/>
    </row>
    <row r="840" spans="2:8" ht="20.100000000000001" customHeight="1">
      <c r="B840" s="1556"/>
      <c r="C840" s="27" t="s">
        <v>3991</v>
      </c>
      <c r="D840" s="1562"/>
      <c r="E840" s="1210"/>
      <c r="F840" s="43"/>
      <c r="G840" s="1135"/>
      <c r="H840" s="1211"/>
    </row>
    <row r="841" spans="2:8" ht="20.100000000000001" customHeight="1">
      <c r="B841" s="1556"/>
      <c r="C841" s="27" t="s">
        <v>3958</v>
      </c>
      <c r="D841" s="1562"/>
      <c r="E841" s="1210"/>
      <c r="F841" s="43"/>
      <c r="G841" s="1135"/>
      <c r="H841" s="1211"/>
    </row>
    <row r="842" spans="2:8" ht="25.5">
      <c r="B842" s="1556"/>
      <c r="C842" s="27" t="s">
        <v>3979</v>
      </c>
      <c r="D842" s="1562"/>
      <c r="E842" s="1210"/>
      <c r="F842" s="43"/>
      <c r="G842" s="1135"/>
      <c r="H842" s="1211"/>
    </row>
    <row r="843" spans="2:8" ht="25.5">
      <c r="B843" s="1556"/>
      <c r="C843" s="27" t="s">
        <v>3985</v>
      </c>
      <c r="D843" s="1562"/>
      <c r="E843" s="1210"/>
      <c r="F843" s="43"/>
      <c r="G843" s="1135"/>
      <c r="H843" s="1211"/>
    </row>
    <row r="844" spans="2:8" ht="20.100000000000001" customHeight="1">
      <c r="B844" s="1556"/>
      <c r="C844" s="29" t="s">
        <v>3961</v>
      </c>
      <c r="D844" s="1562"/>
      <c r="E844" s="1210"/>
      <c r="F844" s="43"/>
      <c r="G844" s="1135"/>
      <c r="H844" s="1211"/>
    </row>
    <row r="845" spans="2:8" ht="79.5" customHeight="1">
      <c r="B845" s="1556"/>
      <c r="C845" s="27" t="s">
        <v>1177</v>
      </c>
      <c r="D845" s="1562"/>
      <c r="E845" s="1210"/>
      <c r="F845" s="43"/>
      <c r="G845" s="1135"/>
      <c r="H845" s="1211"/>
    </row>
    <row r="846" spans="2:8" ht="25.5">
      <c r="B846" s="1556"/>
      <c r="C846" s="27" t="s">
        <v>3962</v>
      </c>
      <c r="D846" s="1562"/>
      <c r="E846" s="1210"/>
      <c r="F846" s="43"/>
      <c r="G846" s="1135"/>
      <c r="H846" s="1211"/>
    </row>
    <row r="847" spans="2:8" ht="53.25" customHeight="1">
      <c r="B847" s="1556"/>
      <c r="C847" s="27" t="s">
        <v>3986</v>
      </c>
      <c r="D847" s="1562"/>
      <c r="E847" s="1210"/>
      <c r="F847" s="43"/>
      <c r="G847" s="1215"/>
      <c r="H847" s="1216"/>
    </row>
    <row r="848" spans="2:8" ht="79.5" customHeight="1">
      <c r="B848" s="1556"/>
      <c r="C848" s="27" t="s">
        <v>1163</v>
      </c>
      <c r="D848" s="1562"/>
      <c r="E848" s="1210"/>
      <c r="F848" s="43"/>
      <c r="G848" s="1135"/>
      <c r="H848" s="1211"/>
    </row>
    <row r="849" spans="2:9" ht="63.75">
      <c r="B849" s="1556"/>
      <c r="C849" s="27" t="s">
        <v>1178</v>
      </c>
      <c r="D849" s="1562"/>
      <c r="E849" s="1210"/>
      <c r="F849" s="43"/>
      <c r="G849" s="1135"/>
      <c r="H849" s="1211"/>
    </row>
    <row r="850" spans="2:9" ht="51">
      <c r="B850" s="1556"/>
      <c r="C850" s="27" t="s">
        <v>1179</v>
      </c>
      <c r="D850" s="1562"/>
      <c r="E850" s="1210"/>
      <c r="F850" s="43"/>
      <c r="G850" s="1135"/>
      <c r="H850" s="1211"/>
    </row>
    <row r="851" spans="2:9" ht="20.100000000000001" customHeight="1">
      <c r="B851" s="1556"/>
      <c r="C851" s="27" t="s">
        <v>1164</v>
      </c>
      <c r="D851" s="1562"/>
      <c r="E851" s="1210"/>
      <c r="F851" s="43"/>
      <c r="G851" s="1135"/>
      <c r="H851" s="1211" t="s">
        <v>1008</v>
      </c>
      <c r="I851" s="300"/>
    </row>
    <row r="852" spans="2:9" ht="20.100000000000001" customHeight="1">
      <c r="B852" s="1557"/>
      <c r="C852" s="31" t="s">
        <v>2751</v>
      </c>
      <c r="D852" s="1563"/>
      <c r="E852" s="1130" t="s">
        <v>1165</v>
      </c>
      <c r="F852" s="44">
        <v>1</v>
      </c>
      <c r="G852" s="1132"/>
      <c r="H852" s="1194">
        <f>F852*G852</f>
        <v>0</v>
      </c>
    </row>
    <row r="853" spans="2:9" ht="25.5">
      <c r="B853" s="1555" t="s">
        <v>2764</v>
      </c>
      <c r="C853" s="118" t="s">
        <v>1221</v>
      </c>
      <c r="D853" s="1651"/>
      <c r="E853" s="1180"/>
      <c r="F853" s="119"/>
      <c r="G853" s="721"/>
      <c r="H853" s="1209" t="s">
        <v>1008</v>
      </c>
    </row>
    <row r="854" spans="2:9">
      <c r="B854" s="1584"/>
      <c r="C854" s="35" t="s">
        <v>1222</v>
      </c>
      <c r="D854" s="1650"/>
      <c r="E854" s="1210"/>
      <c r="F854" s="43"/>
      <c r="G854" s="722"/>
      <c r="H854" s="1211"/>
    </row>
    <row r="855" spans="2:9" ht="25.5">
      <c r="B855" s="1556"/>
      <c r="C855" s="35" t="s">
        <v>1223</v>
      </c>
      <c r="D855" s="1651"/>
      <c r="E855" s="1210"/>
      <c r="F855" s="43"/>
      <c r="G855" s="722"/>
      <c r="H855" s="1211"/>
    </row>
    <row r="856" spans="2:9" ht="25.5">
      <c r="B856" s="1556"/>
      <c r="C856" s="35" t="s">
        <v>1224</v>
      </c>
      <c r="D856" s="1651"/>
      <c r="E856" s="1210"/>
      <c r="F856" s="43"/>
      <c r="G856" s="722"/>
      <c r="H856" s="1211"/>
    </row>
    <row r="857" spans="2:9" ht="38.25">
      <c r="B857" s="1556"/>
      <c r="C857" s="35" t="s">
        <v>1191</v>
      </c>
      <c r="D857" s="1652"/>
      <c r="E857" s="1210"/>
      <c r="F857" s="43"/>
      <c r="G857" s="722"/>
      <c r="H857" s="1211"/>
    </row>
    <row r="858" spans="2:9" ht="38.25">
      <c r="B858" s="1556"/>
      <c r="C858" s="35" t="s">
        <v>1158</v>
      </c>
      <c r="D858" s="1652"/>
      <c r="E858" s="1210"/>
      <c r="F858" s="43"/>
      <c r="G858" s="722"/>
      <c r="H858" s="1211"/>
    </row>
    <row r="859" spans="2:9">
      <c r="B859" s="1556"/>
      <c r="C859" s="35" t="s">
        <v>1170</v>
      </c>
      <c r="D859" s="1652"/>
      <c r="E859" s="1210"/>
      <c r="F859" s="43"/>
      <c r="G859" s="722"/>
      <c r="H859" s="1211"/>
    </row>
    <row r="860" spans="2:9" ht="38.25">
      <c r="B860" s="1556"/>
      <c r="C860" s="35" t="s">
        <v>1171</v>
      </c>
      <c r="D860" s="1652"/>
      <c r="E860" s="1210"/>
      <c r="F860" s="43"/>
      <c r="G860" s="722"/>
      <c r="H860" s="1211"/>
    </row>
    <row r="861" spans="2:9" ht="38.25">
      <c r="B861" s="1556"/>
      <c r="C861" s="35" t="s">
        <v>1159</v>
      </c>
      <c r="D861" s="1652"/>
      <c r="E861" s="1210"/>
      <c r="F861" s="43"/>
      <c r="G861" s="722"/>
      <c r="H861" s="1211"/>
    </row>
    <row r="862" spans="2:9" ht="51">
      <c r="B862" s="1556"/>
      <c r="C862" s="35" t="s">
        <v>1187</v>
      </c>
      <c r="D862" s="1652"/>
      <c r="E862" s="1210"/>
      <c r="F862" s="43"/>
      <c r="G862" s="722"/>
      <c r="H862" s="1211"/>
    </row>
    <row r="863" spans="2:9" ht="51">
      <c r="B863" s="1556"/>
      <c r="C863" s="35" t="s">
        <v>1160</v>
      </c>
      <c r="D863" s="1652"/>
      <c r="E863" s="1210"/>
      <c r="F863" s="43"/>
      <c r="G863" s="722"/>
      <c r="H863" s="1211"/>
    </row>
    <row r="864" spans="2:9">
      <c r="B864" s="1556"/>
      <c r="C864" s="35" t="s">
        <v>1162</v>
      </c>
      <c r="D864" s="1651"/>
      <c r="E864" s="1210"/>
      <c r="F864" s="43"/>
      <c r="G864" s="722"/>
      <c r="H864" s="1211"/>
    </row>
    <row r="865" spans="2:8" ht="28.5" customHeight="1">
      <c r="B865" s="1556"/>
      <c r="C865" s="27" t="s">
        <v>3971</v>
      </c>
      <c r="D865" s="1651"/>
      <c r="E865" s="1210"/>
      <c r="F865" s="43"/>
      <c r="G865" s="1135"/>
      <c r="H865" s="1211"/>
    </row>
    <row r="866" spans="2:8" ht="20.100000000000001" customHeight="1">
      <c r="B866" s="1556"/>
      <c r="C866" s="27" t="s">
        <v>3944</v>
      </c>
      <c r="D866" s="1651"/>
      <c r="E866" s="1210"/>
      <c r="F866" s="43"/>
      <c r="G866" s="1135"/>
      <c r="H866" s="1211"/>
    </row>
    <row r="867" spans="2:8" ht="20.100000000000001" customHeight="1">
      <c r="B867" s="1556"/>
      <c r="C867" s="27" t="s">
        <v>3946</v>
      </c>
      <c r="D867" s="1651"/>
      <c r="E867" s="1210"/>
      <c r="F867" s="43"/>
      <c r="G867" s="1135"/>
      <c r="H867" s="1211"/>
    </row>
    <row r="868" spans="2:8" ht="20.100000000000001" customHeight="1">
      <c r="B868" s="1556"/>
      <c r="C868" s="27" t="s">
        <v>3952</v>
      </c>
      <c r="D868" s="1651"/>
      <c r="E868" s="1210"/>
      <c r="F868" s="43"/>
      <c r="G868" s="1135"/>
      <c r="H868" s="1211"/>
    </row>
    <row r="869" spans="2:8" ht="25.5">
      <c r="B869" s="1556"/>
      <c r="C869" s="27" t="s">
        <v>4019</v>
      </c>
      <c r="D869" s="1651"/>
      <c r="E869" s="1210"/>
      <c r="F869" s="43"/>
      <c r="G869" s="1135"/>
      <c r="H869" s="1211"/>
    </row>
    <row r="870" spans="2:8">
      <c r="B870" s="1556"/>
      <c r="C870" s="27" t="s">
        <v>4020</v>
      </c>
      <c r="D870" s="1651"/>
      <c r="E870" s="1210"/>
      <c r="F870" s="43"/>
      <c r="G870" s="1135"/>
      <c r="H870" s="1211"/>
    </row>
    <row r="871" spans="2:8" ht="84" customHeight="1">
      <c r="B871" s="1556"/>
      <c r="C871" s="27" t="s">
        <v>1177</v>
      </c>
      <c r="D871" s="1651"/>
      <c r="E871" s="1210"/>
      <c r="F871" s="43"/>
      <c r="G871" s="1135"/>
      <c r="H871" s="1211"/>
    </row>
    <row r="872" spans="2:8" ht="25.5">
      <c r="B872" s="1556"/>
      <c r="C872" s="27" t="s">
        <v>3962</v>
      </c>
      <c r="D872" s="1651"/>
      <c r="E872" s="1210"/>
      <c r="F872" s="43"/>
      <c r="G872" s="1135"/>
      <c r="H872" s="1211"/>
    </row>
    <row r="873" spans="2:8" ht="95.25" customHeight="1">
      <c r="B873" s="1556"/>
      <c r="C873" s="27" t="s">
        <v>1163</v>
      </c>
      <c r="D873" s="1651"/>
      <c r="E873" s="1210"/>
      <c r="F873" s="43"/>
      <c r="G873" s="1135"/>
      <c r="H873" s="1211"/>
    </row>
    <row r="874" spans="2:8" ht="63.75">
      <c r="B874" s="1556"/>
      <c r="C874" s="27" t="s">
        <v>1178</v>
      </c>
      <c r="D874" s="1651"/>
      <c r="E874" s="1210"/>
      <c r="F874" s="43"/>
      <c r="G874" s="1135"/>
      <c r="H874" s="1211"/>
    </row>
    <row r="875" spans="2:8" ht="51">
      <c r="B875" s="1556"/>
      <c r="C875" s="27" t="s">
        <v>1179</v>
      </c>
      <c r="D875" s="1651"/>
      <c r="E875" s="1210"/>
      <c r="F875" s="43"/>
      <c r="G875" s="1135"/>
      <c r="H875" s="1211"/>
    </row>
    <row r="876" spans="2:8" ht="20.100000000000001" customHeight="1">
      <c r="B876" s="1556"/>
      <c r="C876" s="27" t="s">
        <v>1164</v>
      </c>
      <c r="D876" s="1651"/>
      <c r="E876" s="1210"/>
      <c r="F876" s="43"/>
      <c r="G876" s="723"/>
      <c r="H876" s="1218" t="s">
        <v>1008</v>
      </c>
    </row>
    <row r="877" spans="2:8" ht="20.100000000000001" customHeight="1">
      <c r="B877" s="1557"/>
      <c r="C877" s="118" t="s">
        <v>2751</v>
      </c>
      <c r="D877" s="1651"/>
      <c r="E877" s="1130" t="s">
        <v>1165</v>
      </c>
      <c r="F877" s="44">
        <v>1</v>
      </c>
      <c r="G877" s="1132"/>
      <c r="H877" s="1194">
        <f>F877*G877</f>
        <v>0</v>
      </c>
    </row>
    <row r="878" spans="2:8" ht="25.5">
      <c r="B878" s="1649" t="s">
        <v>2765</v>
      </c>
      <c r="C878" s="118" t="s">
        <v>1225</v>
      </c>
      <c r="D878" s="1650"/>
      <c r="E878" s="1180"/>
      <c r="F878" s="119"/>
      <c r="G878" s="721"/>
      <c r="H878" s="1209" t="s">
        <v>1008</v>
      </c>
    </row>
    <row r="879" spans="2:8" ht="18" customHeight="1">
      <c r="B879" s="1600"/>
      <c r="C879" s="35" t="s">
        <v>1226</v>
      </c>
      <c r="D879" s="1651"/>
      <c r="E879" s="1210"/>
      <c r="F879" s="43"/>
      <c r="G879" s="722"/>
      <c r="H879" s="1211"/>
    </row>
    <row r="880" spans="2:8" ht="25.5">
      <c r="B880" s="1600"/>
      <c r="C880" s="35" t="s">
        <v>1227</v>
      </c>
      <c r="D880" s="1651"/>
      <c r="E880" s="1210"/>
      <c r="F880" s="43"/>
      <c r="G880" s="722"/>
      <c r="H880" s="1211"/>
    </row>
    <row r="881" spans="2:8" ht="25.5">
      <c r="B881" s="1600"/>
      <c r="C881" s="35" t="s">
        <v>1228</v>
      </c>
      <c r="D881" s="1652"/>
      <c r="E881" s="1210"/>
      <c r="F881" s="43"/>
      <c r="G881" s="722"/>
      <c r="H881" s="1211"/>
    </row>
    <row r="882" spans="2:8" ht="38.25">
      <c r="B882" s="1600"/>
      <c r="C882" s="35" t="s">
        <v>1191</v>
      </c>
      <c r="D882" s="1652"/>
      <c r="E882" s="1210"/>
      <c r="F882" s="43"/>
      <c r="G882" s="722"/>
      <c r="H882" s="1211"/>
    </row>
    <row r="883" spans="2:8" ht="38.25">
      <c r="B883" s="1600"/>
      <c r="C883" s="35" t="s">
        <v>1158</v>
      </c>
      <c r="D883" s="1652"/>
      <c r="E883" s="1210"/>
      <c r="F883" s="43"/>
      <c r="G883" s="722"/>
      <c r="H883" s="1211"/>
    </row>
    <row r="884" spans="2:8">
      <c r="B884" s="1600"/>
      <c r="C884" s="35" t="s">
        <v>1170</v>
      </c>
      <c r="D884" s="1652"/>
      <c r="E884" s="1210"/>
      <c r="F884" s="43"/>
      <c r="G884" s="722"/>
      <c r="H884" s="1211"/>
    </row>
    <row r="885" spans="2:8" ht="38.25">
      <c r="B885" s="1600"/>
      <c r="C885" s="35" t="s">
        <v>1171</v>
      </c>
      <c r="D885" s="1652"/>
      <c r="E885" s="1210"/>
      <c r="F885" s="123"/>
      <c r="G885" s="722"/>
      <c r="H885" s="1211"/>
    </row>
    <row r="886" spans="2:8" ht="38.25">
      <c r="B886" s="1600"/>
      <c r="C886" s="35" t="s">
        <v>1159</v>
      </c>
      <c r="D886" s="1652"/>
      <c r="E886" s="1210"/>
      <c r="F886" s="123"/>
      <c r="G886" s="722"/>
      <c r="H886" s="1211"/>
    </row>
    <row r="887" spans="2:8" ht="51">
      <c r="B887" s="1600"/>
      <c r="C887" s="35" t="s">
        <v>1187</v>
      </c>
      <c r="D887" s="1652"/>
      <c r="E887" s="1210"/>
      <c r="F887" s="123"/>
      <c r="G887" s="722"/>
      <c r="H887" s="1211"/>
    </row>
    <row r="888" spans="2:8" ht="51">
      <c r="B888" s="1600"/>
      <c r="C888" s="35" t="s">
        <v>1160</v>
      </c>
      <c r="D888" s="1652"/>
      <c r="E888" s="1210"/>
      <c r="F888" s="123"/>
      <c r="G888" s="722"/>
      <c r="H888" s="1211"/>
    </row>
    <row r="889" spans="2:8">
      <c r="B889" s="1600"/>
      <c r="C889" s="35" t="s">
        <v>1162</v>
      </c>
      <c r="D889" s="1652"/>
      <c r="E889" s="1210"/>
      <c r="F889" s="123"/>
      <c r="G889" s="722"/>
      <c r="H889" s="1211"/>
    </row>
    <row r="890" spans="2:8" ht="20.100000000000001" customHeight="1">
      <c r="B890" s="1600"/>
      <c r="C890" s="27" t="s">
        <v>4021</v>
      </c>
      <c r="D890" s="1651"/>
      <c r="E890" s="1210"/>
      <c r="F890" s="123"/>
      <c r="G890" s="1135"/>
      <c r="H890" s="1211"/>
    </row>
    <row r="891" spans="2:8">
      <c r="B891" s="1600"/>
      <c r="C891" s="29" t="s">
        <v>4022</v>
      </c>
      <c r="D891" s="1651"/>
      <c r="E891" s="1210"/>
      <c r="F891" s="123"/>
      <c r="G891" s="1135"/>
      <c r="H891" s="1211"/>
    </row>
    <row r="892" spans="2:8" ht="78.75" customHeight="1">
      <c r="B892" s="1600"/>
      <c r="C892" s="27" t="s">
        <v>1177</v>
      </c>
      <c r="D892" s="1651"/>
      <c r="E892" s="1210"/>
      <c r="F892" s="123"/>
      <c r="G892" s="1135"/>
      <c r="H892" s="1211"/>
    </row>
    <row r="893" spans="2:8" ht="76.5" customHeight="1">
      <c r="B893" s="1600"/>
      <c r="C893" s="27" t="s">
        <v>1163</v>
      </c>
      <c r="D893" s="1651"/>
      <c r="E893" s="1210"/>
      <c r="F893" s="123"/>
      <c r="G893" s="1135"/>
      <c r="H893" s="1211"/>
    </row>
    <row r="894" spans="2:8" ht="68.25" customHeight="1">
      <c r="B894" s="1600"/>
      <c r="C894" s="27" t="s">
        <v>1178</v>
      </c>
      <c r="D894" s="1651"/>
      <c r="E894" s="1210"/>
      <c r="F894" s="123"/>
      <c r="G894" s="1135"/>
      <c r="H894" s="1211"/>
    </row>
    <row r="895" spans="2:8" ht="51">
      <c r="B895" s="1600"/>
      <c r="C895" s="27" t="s">
        <v>1179</v>
      </c>
      <c r="D895" s="1651"/>
      <c r="E895" s="1210"/>
      <c r="F895" s="123"/>
      <c r="G895" s="1135"/>
      <c r="H895" s="1211"/>
    </row>
    <row r="896" spans="2:8" ht="20.100000000000001" customHeight="1">
      <c r="B896" s="1600"/>
      <c r="C896" s="27" t="s">
        <v>1164</v>
      </c>
      <c r="D896" s="1651"/>
      <c r="E896" s="1210"/>
      <c r="F896" s="123"/>
      <c r="G896" s="723"/>
      <c r="H896" s="1218" t="s">
        <v>1008</v>
      </c>
    </row>
    <row r="897" spans="2:8" ht="20.100000000000001" customHeight="1">
      <c r="B897" s="1601"/>
      <c r="C897" s="31" t="s">
        <v>2751</v>
      </c>
      <c r="D897" s="1651"/>
      <c r="E897" s="1130" t="s">
        <v>1165</v>
      </c>
      <c r="F897" s="44">
        <v>3</v>
      </c>
      <c r="G897" s="1132"/>
      <c r="H897" s="1194">
        <f>F897*G897</f>
        <v>0</v>
      </c>
    </row>
    <row r="898" spans="2:8">
      <c r="B898" s="1599" t="s">
        <v>2766</v>
      </c>
      <c r="C898" s="118" t="s">
        <v>1229</v>
      </c>
      <c r="D898" s="1605"/>
      <c r="E898" s="1223"/>
      <c r="F898" s="119"/>
      <c r="G898" s="721"/>
      <c r="H898" s="1209"/>
    </row>
    <row r="899" spans="2:8">
      <c r="B899" s="1600"/>
      <c r="C899" s="35" t="s">
        <v>1230</v>
      </c>
      <c r="D899" s="1606"/>
      <c r="E899" s="1212"/>
      <c r="F899" s="43"/>
      <c r="G899" s="1135"/>
      <c r="H899" s="1211"/>
    </row>
    <row r="900" spans="2:8" ht="25.5">
      <c r="B900" s="1600"/>
      <c r="C900" s="35" t="s">
        <v>1231</v>
      </c>
      <c r="D900" s="1606"/>
      <c r="E900" s="1212"/>
      <c r="F900" s="43"/>
      <c r="G900" s="1135"/>
      <c r="H900" s="1211"/>
    </row>
    <row r="901" spans="2:8" ht="25.5">
      <c r="B901" s="1646"/>
      <c r="C901" s="35" t="s">
        <v>1196</v>
      </c>
      <c r="D901" s="1618"/>
      <c r="E901" s="1212"/>
      <c r="F901" s="43"/>
      <c r="G901" s="1135"/>
      <c r="H901" s="1211"/>
    </row>
    <row r="902" spans="2:8" ht="38.25">
      <c r="B902" s="1646"/>
      <c r="C902" s="35" t="s">
        <v>1191</v>
      </c>
      <c r="D902" s="1618"/>
      <c r="E902" s="1212"/>
      <c r="F902" s="43"/>
      <c r="G902" s="1135"/>
      <c r="H902" s="1211"/>
    </row>
    <row r="903" spans="2:8" ht="38.25">
      <c r="B903" s="1646"/>
      <c r="C903" s="35" t="s">
        <v>1158</v>
      </c>
      <c r="D903" s="1618"/>
      <c r="E903" s="1212"/>
      <c r="F903" s="43"/>
      <c r="G903" s="1135"/>
      <c r="H903" s="1211"/>
    </row>
    <row r="904" spans="2:8">
      <c r="B904" s="1646"/>
      <c r="C904" s="35" t="s">
        <v>1170</v>
      </c>
      <c r="D904" s="1618"/>
      <c r="E904" s="1212"/>
      <c r="F904" s="43"/>
      <c r="G904" s="1135"/>
      <c r="H904" s="1211"/>
    </row>
    <row r="905" spans="2:8" ht="38.25">
      <c r="B905" s="1646"/>
      <c r="C905" s="35" t="s">
        <v>1171</v>
      </c>
      <c r="D905" s="1618"/>
      <c r="E905" s="1212"/>
      <c r="F905" s="43"/>
      <c r="G905" s="1135"/>
      <c r="H905" s="1211"/>
    </row>
    <row r="906" spans="2:8" ht="38.25">
      <c r="B906" s="1646"/>
      <c r="C906" s="35" t="s">
        <v>1159</v>
      </c>
      <c r="D906" s="1618"/>
      <c r="E906" s="1212"/>
      <c r="F906" s="43"/>
      <c r="G906" s="1135"/>
      <c r="H906" s="1211"/>
    </row>
    <row r="907" spans="2:8" ht="51">
      <c r="B907" s="1646"/>
      <c r="C907" s="35" t="s">
        <v>1187</v>
      </c>
      <c r="D907" s="1618"/>
      <c r="E907" s="1212"/>
      <c r="F907" s="43"/>
      <c r="G907" s="1135"/>
      <c r="H907" s="1211"/>
    </row>
    <row r="908" spans="2:8" ht="51">
      <c r="B908" s="1646"/>
      <c r="C908" s="35" t="s">
        <v>1160</v>
      </c>
      <c r="D908" s="1618"/>
      <c r="E908" s="1212"/>
      <c r="F908" s="43"/>
      <c r="G908" s="1135"/>
      <c r="H908" s="1211"/>
    </row>
    <row r="909" spans="2:8">
      <c r="B909" s="1646"/>
      <c r="C909" s="34" t="s">
        <v>1162</v>
      </c>
      <c r="D909" s="1618"/>
      <c r="E909" s="1212"/>
      <c r="F909" s="43"/>
      <c r="G909" s="1135"/>
      <c r="H909" s="1211"/>
    </row>
    <row r="910" spans="2:8" ht="25.5">
      <c r="B910" s="1600"/>
      <c r="C910" s="34" t="s">
        <v>3971</v>
      </c>
      <c r="D910" s="1606"/>
      <c r="E910" s="1212"/>
      <c r="F910" s="43"/>
      <c r="G910" s="1135"/>
      <c r="H910" s="1211"/>
    </row>
    <row r="911" spans="2:8" ht="25.5">
      <c r="B911" s="1600"/>
      <c r="C911" s="27" t="s">
        <v>4023</v>
      </c>
      <c r="D911" s="1606"/>
      <c r="E911" s="1212"/>
      <c r="F911" s="43"/>
      <c r="G911" s="1135"/>
      <c r="H911" s="1211"/>
    </row>
    <row r="912" spans="2:8" ht="20.100000000000001" customHeight="1">
      <c r="B912" s="1600"/>
      <c r="C912" s="27" t="s">
        <v>3946</v>
      </c>
      <c r="D912" s="1606"/>
      <c r="E912" s="1212"/>
      <c r="F912" s="43"/>
      <c r="G912" s="1135"/>
      <c r="H912" s="1211"/>
    </row>
    <row r="913" spans="2:8" ht="20.100000000000001" customHeight="1">
      <c r="B913" s="1600"/>
      <c r="C913" s="27" t="s">
        <v>4024</v>
      </c>
      <c r="D913" s="1606"/>
      <c r="E913" s="1212"/>
      <c r="F913" s="43"/>
      <c r="G913" s="1135"/>
      <c r="H913" s="1211"/>
    </row>
    <row r="914" spans="2:8" ht="20.100000000000001" customHeight="1">
      <c r="B914" s="1600"/>
      <c r="C914" s="27" t="s">
        <v>3952</v>
      </c>
      <c r="D914" s="1606"/>
      <c r="E914" s="1212"/>
      <c r="F914" s="43"/>
      <c r="G914" s="1135"/>
      <c r="H914" s="1211"/>
    </row>
    <row r="915" spans="2:8" ht="76.5">
      <c r="B915" s="1600"/>
      <c r="C915" s="27" t="s">
        <v>1177</v>
      </c>
      <c r="D915" s="1606"/>
      <c r="E915" s="1212"/>
      <c r="F915" s="43"/>
      <c r="G915" s="1135"/>
      <c r="H915" s="1211"/>
    </row>
    <row r="916" spans="2:8" ht="29.25" customHeight="1">
      <c r="B916" s="1600"/>
      <c r="C916" s="27" t="s">
        <v>3962</v>
      </c>
      <c r="D916" s="1606"/>
      <c r="E916" s="1212"/>
      <c r="F916" s="43"/>
      <c r="G916" s="1135"/>
      <c r="H916" s="1211"/>
    </row>
    <row r="917" spans="2:8" ht="51">
      <c r="B917" s="1600"/>
      <c r="C917" s="27" t="s">
        <v>1176</v>
      </c>
      <c r="D917" s="1606"/>
      <c r="E917" s="1212"/>
      <c r="F917" s="43"/>
      <c r="G917" s="1135"/>
      <c r="H917" s="1211"/>
    </row>
    <row r="918" spans="2:8" ht="78" customHeight="1">
      <c r="B918" s="1600"/>
      <c r="C918" s="27" t="s">
        <v>1163</v>
      </c>
      <c r="D918" s="1606"/>
      <c r="E918" s="1212"/>
      <c r="F918" s="43"/>
      <c r="G918" s="1135"/>
      <c r="H918" s="1211"/>
    </row>
    <row r="919" spans="2:8" ht="68.25" customHeight="1">
      <c r="B919" s="1600"/>
      <c r="C919" s="27" t="s">
        <v>1178</v>
      </c>
      <c r="D919" s="1606"/>
      <c r="E919" s="1212"/>
      <c r="F919" s="43"/>
      <c r="G919" s="1135"/>
      <c r="H919" s="1211"/>
    </row>
    <row r="920" spans="2:8" ht="54" customHeight="1">
      <c r="B920" s="1600"/>
      <c r="C920" s="27" t="s">
        <v>1179</v>
      </c>
      <c r="D920" s="1606"/>
      <c r="E920" s="1212"/>
      <c r="F920" s="43"/>
      <c r="G920" s="1135"/>
      <c r="H920" s="1211"/>
    </row>
    <row r="921" spans="2:8" ht="20.100000000000001" customHeight="1">
      <c r="B921" s="1600"/>
      <c r="C921" s="27" t="s">
        <v>1164</v>
      </c>
      <c r="D921" s="1606"/>
      <c r="E921" s="1224"/>
      <c r="F921" s="120"/>
      <c r="G921" s="723"/>
      <c r="H921" s="1218"/>
    </row>
    <row r="922" spans="2:8" ht="20.100000000000001" customHeight="1">
      <c r="B922" s="1601"/>
      <c r="C922" s="31" t="s">
        <v>2751</v>
      </c>
      <c r="D922" s="1604"/>
      <c r="E922" s="1225" t="s">
        <v>1165</v>
      </c>
      <c r="F922" s="44">
        <v>1</v>
      </c>
      <c r="G922" s="1132"/>
      <c r="H922" s="1194">
        <f>F922*G922</f>
        <v>0</v>
      </c>
    </row>
    <row r="923" spans="2:8">
      <c r="B923" s="1555" t="s">
        <v>2767</v>
      </c>
      <c r="C923" s="118" t="s">
        <v>1232</v>
      </c>
      <c r="D923" s="1605"/>
      <c r="E923" s="1180"/>
      <c r="F923" s="119"/>
      <c r="G923" s="721"/>
      <c r="H923" s="1209"/>
    </row>
    <row r="924" spans="2:8" ht="38.25">
      <c r="B924" s="1556"/>
      <c r="C924" s="35" t="s">
        <v>1233</v>
      </c>
      <c r="D924" s="1606"/>
      <c r="E924" s="1212"/>
      <c r="F924" s="43"/>
      <c r="G924" s="1135"/>
      <c r="H924" s="1211"/>
    </row>
    <row r="925" spans="2:8" ht="25.5">
      <c r="B925" s="1556"/>
      <c r="C925" s="35" t="s">
        <v>1201</v>
      </c>
      <c r="D925" s="1606"/>
      <c r="E925" s="1212"/>
      <c r="F925" s="43"/>
      <c r="G925" s="1135"/>
      <c r="H925" s="1211"/>
    </row>
    <row r="926" spans="2:8" ht="25.5">
      <c r="B926" s="1556"/>
      <c r="C926" s="35" t="s">
        <v>1208</v>
      </c>
      <c r="D926" s="1603"/>
      <c r="E926" s="1212"/>
      <c r="F926" s="43"/>
      <c r="G926" s="1135"/>
      <c r="H926" s="1211"/>
    </row>
    <row r="927" spans="2:8" ht="38.25">
      <c r="B927" s="1556"/>
      <c r="C927" s="35" t="s">
        <v>1203</v>
      </c>
      <c r="D927" s="1603"/>
      <c r="E927" s="1212"/>
      <c r="F927" s="43"/>
      <c r="G927" s="1135"/>
      <c r="H927" s="1211"/>
    </row>
    <row r="928" spans="2:8" ht="25.5">
      <c r="B928" s="1556"/>
      <c r="C928" s="35" t="s">
        <v>1234</v>
      </c>
      <c r="D928" s="1603"/>
      <c r="E928" s="1212"/>
      <c r="F928" s="43"/>
      <c r="G928" s="1135"/>
      <c r="H928" s="1211"/>
    </row>
    <row r="929" spans="2:9" ht="38.25">
      <c r="B929" s="1556"/>
      <c r="C929" s="35" t="s">
        <v>1158</v>
      </c>
      <c r="D929" s="1603"/>
      <c r="E929" s="1212"/>
      <c r="F929" s="43"/>
      <c r="G929" s="1135"/>
      <c r="H929" s="1211"/>
    </row>
    <row r="930" spans="2:9">
      <c r="B930" s="1556"/>
      <c r="C930" s="35" t="s">
        <v>1170</v>
      </c>
      <c r="D930" s="1603"/>
      <c r="E930" s="1212"/>
      <c r="F930" s="43"/>
      <c r="G930" s="1135"/>
      <c r="H930" s="1211"/>
    </row>
    <row r="931" spans="2:9" ht="38.25">
      <c r="B931" s="1556"/>
      <c r="C931" s="35" t="s">
        <v>1171</v>
      </c>
      <c r="D931" s="1603"/>
      <c r="E931" s="1212"/>
      <c r="F931" s="43"/>
      <c r="G931" s="1135"/>
      <c r="H931" s="1211"/>
    </row>
    <row r="932" spans="2:9" ht="38.25">
      <c r="B932" s="1556"/>
      <c r="C932" s="35" t="s">
        <v>1159</v>
      </c>
      <c r="D932" s="1603"/>
      <c r="E932" s="1212"/>
      <c r="F932" s="43"/>
      <c r="G932" s="1135"/>
      <c r="H932" s="1211"/>
    </row>
    <row r="933" spans="2:9" ht="51">
      <c r="B933" s="1556"/>
      <c r="C933" s="35" t="s">
        <v>1187</v>
      </c>
      <c r="D933" s="1603"/>
      <c r="E933" s="1212"/>
      <c r="F933" s="43"/>
      <c r="G933" s="1135"/>
      <c r="H933" s="1211"/>
    </row>
    <row r="934" spans="2:9" ht="51">
      <c r="B934" s="1556"/>
      <c r="C934" s="35" t="s">
        <v>1160</v>
      </c>
      <c r="D934" s="1603"/>
      <c r="E934" s="1212"/>
      <c r="F934" s="43"/>
      <c r="G934" s="1135"/>
      <c r="H934" s="1211"/>
    </row>
    <row r="935" spans="2:9">
      <c r="B935" s="1556"/>
      <c r="C935" s="35" t="s">
        <v>1162</v>
      </c>
      <c r="D935" s="1603"/>
      <c r="E935" s="1212"/>
      <c r="F935" s="43"/>
      <c r="G935" s="1135"/>
      <c r="H935" s="1211"/>
    </row>
    <row r="936" spans="2:9" ht="25.5">
      <c r="B936" s="1556"/>
      <c r="C936" s="27" t="s">
        <v>3971</v>
      </c>
      <c r="D936" s="1606"/>
      <c r="E936" s="1212"/>
      <c r="F936" s="43"/>
      <c r="G936" s="1135"/>
      <c r="H936" s="1214"/>
      <c r="I936" s="231"/>
    </row>
    <row r="937" spans="2:9" ht="20.100000000000001" customHeight="1">
      <c r="B937" s="1556"/>
      <c r="C937" s="27" t="s">
        <v>4025</v>
      </c>
      <c r="D937" s="1606"/>
      <c r="E937" s="1212"/>
      <c r="F937" s="43"/>
      <c r="G937" s="1135"/>
      <c r="H937" s="1214"/>
      <c r="I937" s="231"/>
    </row>
    <row r="938" spans="2:9" ht="20.100000000000001" customHeight="1">
      <c r="B938" s="1556"/>
      <c r="C938" s="27" t="s">
        <v>4026</v>
      </c>
      <c r="D938" s="1606"/>
      <c r="E938" s="1212"/>
      <c r="F938" s="43"/>
      <c r="G938" s="1135"/>
      <c r="H938" s="1214"/>
      <c r="I938" s="231"/>
    </row>
    <row r="939" spans="2:9" ht="20.100000000000001" customHeight="1">
      <c r="B939" s="1556"/>
      <c r="C939" s="27" t="s">
        <v>4027</v>
      </c>
      <c r="D939" s="1606"/>
      <c r="E939" s="1212"/>
      <c r="F939" s="43"/>
      <c r="G939" s="1135"/>
      <c r="H939" s="1214"/>
      <c r="I939" s="231"/>
    </row>
    <row r="940" spans="2:9" ht="20.100000000000001" customHeight="1">
      <c r="B940" s="1556"/>
      <c r="C940" s="27" t="s">
        <v>4028</v>
      </c>
      <c r="D940" s="1606"/>
      <c r="E940" s="1212"/>
      <c r="F940" s="43"/>
      <c r="G940" s="1135"/>
      <c r="H940" s="1214"/>
      <c r="I940" s="231"/>
    </row>
    <row r="941" spans="2:9" ht="20.100000000000001" customHeight="1">
      <c r="B941" s="1556"/>
      <c r="C941" s="27" t="s">
        <v>3997</v>
      </c>
      <c r="D941" s="1606"/>
      <c r="E941" s="1212"/>
      <c r="F941" s="43"/>
      <c r="G941" s="1135"/>
      <c r="H941" s="1214"/>
      <c r="I941" s="231"/>
    </row>
    <row r="942" spans="2:9" ht="20.100000000000001" customHeight="1">
      <c r="B942" s="1556"/>
      <c r="C942" s="27" t="s">
        <v>3952</v>
      </c>
      <c r="D942" s="1606"/>
      <c r="E942" s="1212"/>
      <c r="F942" s="43"/>
      <c r="G942" s="1135"/>
      <c r="H942" s="1214"/>
      <c r="I942" s="231"/>
    </row>
    <row r="943" spans="2:9" ht="51">
      <c r="B943" s="1556"/>
      <c r="C943" s="27" t="s">
        <v>3943</v>
      </c>
      <c r="D943" s="1606"/>
      <c r="E943" s="1212"/>
      <c r="F943" s="43"/>
      <c r="G943" s="1215"/>
      <c r="H943" s="1226"/>
      <c r="I943" s="231"/>
    </row>
    <row r="944" spans="2:9" ht="76.5">
      <c r="B944" s="1556"/>
      <c r="C944" s="27" t="s">
        <v>1177</v>
      </c>
      <c r="D944" s="1606"/>
      <c r="E944" s="1212"/>
      <c r="F944" s="43"/>
      <c r="G944" s="1135"/>
      <c r="H944" s="1214"/>
      <c r="I944" s="231"/>
    </row>
    <row r="945" spans="2:9" ht="32.25" customHeight="1">
      <c r="B945" s="1556"/>
      <c r="C945" s="27" t="s">
        <v>4029</v>
      </c>
      <c r="D945" s="1606"/>
      <c r="E945" s="1212"/>
      <c r="F945" s="43"/>
      <c r="G945" s="1135"/>
      <c r="H945" s="1214"/>
      <c r="I945" s="231"/>
    </row>
    <row r="946" spans="2:9" ht="81.75" customHeight="1">
      <c r="B946" s="1556"/>
      <c r="C946" s="27" t="s">
        <v>1163</v>
      </c>
      <c r="D946" s="1606"/>
      <c r="E946" s="1212"/>
      <c r="F946" s="43"/>
      <c r="G946" s="1135"/>
      <c r="H946" s="1214"/>
      <c r="I946" s="231"/>
    </row>
    <row r="947" spans="2:9" ht="69.75" customHeight="1">
      <c r="B947" s="1556"/>
      <c r="C947" s="27" t="s">
        <v>1178</v>
      </c>
      <c r="D947" s="1606"/>
      <c r="E947" s="1212"/>
      <c r="F947" s="43"/>
      <c r="G947" s="1135"/>
      <c r="H947" s="1214"/>
      <c r="I947" s="231"/>
    </row>
    <row r="948" spans="2:9" ht="55.5" customHeight="1">
      <c r="B948" s="1556"/>
      <c r="C948" s="27" t="s">
        <v>1179</v>
      </c>
      <c r="D948" s="1606"/>
      <c r="E948" s="1212"/>
      <c r="F948" s="43"/>
      <c r="G948" s="1135"/>
      <c r="H948" s="1214"/>
      <c r="I948" s="231"/>
    </row>
    <row r="949" spans="2:9" ht="20.100000000000001" customHeight="1">
      <c r="B949" s="1556"/>
      <c r="C949" s="27" t="s">
        <v>1164</v>
      </c>
      <c r="D949" s="1606"/>
      <c r="E949" s="1212"/>
      <c r="F949" s="43"/>
      <c r="G949" s="723"/>
      <c r="H949" s="1227"/>
      <c r="I949" s="231"/>
    </row>
    <row r="950" spans="2:9" ht="20.100000000000001" customHeight="1">
      <c r="B950" s="1557"/>
      <c r="C950" s="31" t="s">
        <v>2751</v>
      </c>
      <c r="D950" s="1604"/>
      <c r="E950" s="1191" t="s">
        <v>1165</v>
      </c>
      <c r="F950" s="45">
        <v>1</v>
      </c>
      <c r="G950" s="1136"/>
      <c r="H950" s="1228">
        <f>F950*G950</f>
        <v>0</v>
      </c>
      <c r="I950" s="231"/>
    </row>
    <row r="951" spans="2:9" ht="20.100000000000001" customHeight="1">
      <c r="B951" s="1555" t="s">
        <v>2768</v>
      </c>
      <c r="C951" s="31" t="s">
        <v>1235</v>
      </c>
      <c r="D951" s="1602"/>
      <c r="E951" s="1229"/>
      <c r="F951" s="147"/>
      <c r="G951" s="1230"/>
      <c r="H951" s="1231"/>
      <c r="I951" s="231"/>
    </row>
    <row r="952" spans="2:9" ht="38.25">
      <c r="B952" s="1556"/>
      <c r="C952" s="27" t="s">
        <v>1236</v>
      </c>
      <c r="D952" s="1603"/>
      <c r="E952" s="1232"/>
      <c r="F952" s="230"/>
      <c r="G952" s="1215"/>
      <c r="H952" s="1226"/>
      <c r="I952" s="231"/>
    </row>
    <row r="953" spans="2:9" ht="38.25">
      <c r="B953" s="1556"/>
      <c r="C953" s="27" t="s">
        <v>1237</v>
      </c>
      <c r="D953" s="1603"/>
      <c r="E953" s="1210"/>
      <c r="F953" s="43"/>
      <c r="G953" s="722"/>
      <c r="H953" s="1214"/>
      <c r="I953" s="231"/>
    </row>
    <row r="954" spans="2:9" ht="29.25" customHeight="1">
      <c r="B954" s="1556"/>
      <c r="C954" s="27" t="s">
        <v>1238</v>
      </c>
      <c r="D954" s="1603"/>
      <c r="E954" s="1210"/>
      <c r="F954" s="43"/>
      <c r="G954" s="722"/>
      <c r="H954" s="1214"/>
      <c r="I954" s="231"/>
    </row>
    <row r="955" spans="2:9" ht="20.100000000000001" customHeight="1">
      <c r="B955" s="1556"/>
      <c r="C955" s="27" t="s">
        <v>4030</v>
      </c>
      <c r="D955" s="1603"/>
      <c r="E955" s="1210"/>
      <c r="F955" s="43"/>
      <c r="G955" s="722"/>
      <c r="H955" s="1214"/>
      <c r="I955" s="231"/>
    </row>
    <row r="956" spans="2:9" ht="20.100000000000001" customHeight="1">
      <c r="B956" s="1556"/>
      <c r="C956" s="27" t="s">
        <v>1162</v>
      </c>
      <c r="D956" s="1603"/>
      <c r="E956" s="1210"/>
      <c r="F956" s="43"/>
      <c r="G956" s="722"/>
      <c r="H956" s="1214"/>
      <c r="I956" s="231"/>
    </row>
    <row r="957" spans="2:9" ht="20.100000000000001" customHeight="1">
      <c r="B957" s="1556"/>
      <c r="C957" s="27" t="s">
        <v>4031</v>
      </c>
      <c r="D957" s="1603"/>
      <c r="E957" s="1210"/>
      <c r="F957" s="43"/>
      <c r="G957" s="1135"/>
      <c r="H957" s="1214"/>
      <c r="I957" s="231"/>
    </row>
    <row r="958" spans="2:9" ht="20.100000000000001" customHeight="1">
      <c r="B958" s="1556"/>
      <c r="C958" s="27" t="s">
        <v>4032</v>
      </c>
      <c r="D958" s="1603"/>
      <c r="E958" s="1210"/>
      <c r="F958" s="43"/>
      <c r="G958" s="1135"/>
      <c r="H958" s="1214"/>
      <c r="I958" s="231"/>
    </row>
    <row r="959" spans="2:9" ht="20.100000000000001" customHeight="1">
      <c r="B959" s="1556"/>
      <c r="C959" s="27" t="s">
        <v>4033</v>
      </c>
      <c r="D959" s="1603"/>
      <c r="E959" s="1210"/>
      <c r="F959" s="43"/>
      <c r="G959" s="1135"/>
      <c r="H959" s="1214"/>
      <c r="I959" s="231"/>
    </row>
    <row r="960" spans="2:9" ht="20.100000000000001" customHeight="1">
      <c r="B960" s="1556"/>
      <c r="C960" s="27" t="s">
        <v>4034</v>
      </c>
      <c r="D960" s="1603"/>
      <c r="E960" s="1210"/>
      <c r="F960" s="43"/>
      <c r="G960" s="1135"/>
      <c r="H960" s="1214"/>
      <c r="I960" s="231"/>
    </row>
    <row r="961" spans="2:9" ht="20.100000000000001" customHeight="1">
      <c r="B961" s="1556"/>
      <c r="C961" s="27" t="s">
        <v>4035</v>
      </c>
      <c r="D961" s="1603"/>
      <c r="E961" s="1210"/>
      <c r="F961" s="43"/>
      <c r="G961" s="1135"/>
      <c r="H961" s="1214"/>
      <c r="I961" s="231"/>
    </row>
    <row r="962" spans="2:9" ht="20.100000000000001" customHeight="1">
      <c r="B962" s="1556"/>
      <c r="C962" s="27" t="s">
        <v>4036</v>
      </c>
      <c r="D962" s="1603"/>
      <c r="E962" s="1210"/>
      <c r="F962" s="43"/>
      <c r="G962" s="1135"/>
      <c r="H962" s="1214"/>
      <c r="I962" s="231"/>
    </row>
    <row r="963" spans="2:9" ht="76.5">
      <c r="B963" s="1556"/>
      <c r="C963" s="27" t="s">
        <v>1177</v>
      </c>
      <c r="D963" s="1606"/>
      <c r="E963" s="1210"/>
      <c r="F963" s="43"/>
      <c r="G963" s="1135"/>
      <c r="H963" s="1214" t="s">
        <v>1008</v>
      </c>
      <c r="I963" s="231"/>
    </row>
    <row r="964" spans="2:9" ht="106.5" customHeight="1">
      <c r="B964" s="1556"/>
      <c r="C964" s="27" t="s">
        <v>1239</v>
      </c>
      <c r="D964" s="1606"/>
      <c r="E964" s="1210"/>
      <c r="F964" s="43"/>
      <c r="G964" s="1135"/>
      <c r="H964" s="1214" t="s">
        <v>1008</v>
      </c>
      <c r="I964" s="231"/>
    </row>
    <row r="965" spans="2:9" ht="68.25" customHeight="1">
      <c r="B965" s="1556"/>
      <c r="C965" s="27" t="s">
        <v>1178</v>
      </c>
      <c r="D965" s="1606"/>
      <c r="E965" s="1210"/>
      <c r="F965" s="43"/>
      <c r="G965" s="1135"/>
      <c r="H965" s="1214" t="s">
        <v>1008</v>
      </c>
      <c r="I965" s="231"/>
    </row>
    <row r="966" spans="2:9" ht="55.5" customHeight="1">
      <c r="B966" s="1556"/>
      <c r="C966" s="27" t="s">
        <v>1179</v>
      </c>
      <c r="D966" s="1606"/>
      <c r="E966" s="1210"/>
      <c r="F966" s="43"/>
      <c r="G966" s="1135"/>
      <c r="H966" s="1227" t="s">
        <v>1008</v>
      </c>
      <c r="I966" s="231"/>
    </row>
    <row r="967" spans="2:9" ht="20.100000000000001" customHeight="1">
      <c r="B967" s="1557"/>
      <c r="C967" s="31" t="s">
        <v>2769</v>
      </c>
      <c r="D967" s="1604"/>
      <c r="E967" s="1130" t="s">
        <v>1165</v>
      </c>
      <c r="F967" s="44">
        <v>1</v>
      </c>
      <c r="G967" s="1132"/>
      <c r="H967" s="1233">
        <f>F967*G967</f>
        <v>0</v>
      </c>
      <c r="I967" s="231"/>
    </row>
    <row r="968" spans="2:9">
      <c r="B968" s="1619" t="s">
        <v>1061</v>
      </c>
      <c r="C968" s="1620"/>
      <c r="D968" s="1620"/>
      <c r="E968" s="1620"/>
      <c r="F968" s="1620"/>
      <c r="G968" s="1620"/>
      <c r="H968" s="1620"/>
      <c r="I968" s="231"/>
    </row>
    <row r="969" spans="2:9">
      <c r="B969" s="1555" t="s">
        <v>2770</v>
      </c>
      <c r="C969" s="31" t="s">
        <v>1240</v>
      </c>
      <c r="D969" s="1558"/>
      <c r="E969" s="1217"/>
      <c r="F969" s="229"/>
      <c r="G969" s="726"/>
      <c r="H969" s="1234"/>
      <c r="I969" s="231"/>
    </row>
    <row r="970" spans="2:9" ht="44.25" customHeight="1">
      <c r="B970" s="1556"/>
      <c r="C970" s="27" t="s">
        <v>2771</v>
      </c>
      <c r="D970" s="1559"/>
      <c r="E970" s="1225" t="s">
        <v>18</v>
      </c>
      <c r="F970" s="44">
        <v>1</v>
      </c>
      <c r="G970" s="1132"/>
      <c r="H970" s="1235">
        <f>F970*G970</f>
        <v>0</v>
      </c>
      <c r="I970" s="231"/>
    </row>
    <row r="971" spans="2:9" ht="32.25" customHeight="1">
      <c r="B971" s="1557"/>
      <c r="C971" s="33" t="s">
        <v>4644</v>
      </c>
      <c r="D971" s="1560"/>
      <c r="E971" s="1236" t="s">
        <v>18</v>
      </c>
      <c r="F971" s="45">
        <v>1</v>
      </c>
      <c r="G971" s="1136"/>
      <c r="H971" s="1235">
        <f>F971*G971</f>
        <v>0</v>
      </c>
      <c r="I971" s="231"/>
    </row>
    <row r="972" spans="2:9">
      <c r="B972" s="1619" t="s">
        <v>2788</v>
      </c>
      <c r="C972" s="1620"/>
      <c r="D972" s="1620"/>
      <c r="E972" s="1620"/>
      <c r="F972" s="1620"/>
      <c r="G972" s="1620"/>
      <c r="H972" s="1620"/>
      <c r="I972" s="231"/>
    </row>
    <row r="973" spans="2:9">
      <c r="B973" s="1621" t="s">
        <v>2772</v>
      </c>
      <c r="C973" s="118" t="s">
        <v>1241</v>
      </c>
      <c r="D973" s="1602"/>
      <c r="E973" s="1237"/>
      <c r="F973" s="128"/>
      <c r="G973" s="1238"/>
      <c r="H973" s="1239"/>
      <c r="I973" s="231"/>
    </row>
    <row r="974" spans="2:9" ht="38.25">
      <c r="B974" s="1622"/>
      <c r="C974" s="35" t="s">
        <v>4825</v>
      </c>
      <c r="D974" s="1603"/>
      <c r="E974" s="1240"/>
      <c r="F974" s="127"/>
      <c r="G974" s="1241"/>
      <c r="H974" s="1242"/>
      <c r="I974" s="231"/>
    </row>
    <row r="975" spans="2:9" ht="38.25">
      <c r="B975" s="1622"/>
      <c r="C975" s="35" t="s">
        <v>4826</v>
      </c>
      <c r="D975" s="1603"/>
      <c r="E975" s="1232"/>
      <c r="F975" s="230"/>
      <c r="G975" s="1215"/>
      <c r="H975" s="1226"/>
      <c r="I975" s="231"/>
    </row>
    <row r="976" spans="2:9" ht="28.5" customHeight="1">
      <c r="B976" s="1622"/>
      <c r="C976" s="34" t="s">
        <v>4827</v>
      </c>
      <c r="D976" s="1603"/>
      <c r="E976" s="1232"/>
      <c r="F976" s="230"/>
      <c r="G976" s="1215"/>
      <c r="H976" s="1216"/>
      <c r="I976" s="231"/>
    </row>
    <row r="977" spans="2:9" ht="57.75" customHeight="1">
      <c r="B977" s="1622"/>
      <c r="C977" s="27" t="s">
        <v>4037</v>
      </c>
      <c r="D977" s="1603"/>
      <c r="E977" s="1243"/>
      <c r="F977" s="232"/>
      <c r="G977" s="727"/>
      <c r="H977" s="1244"/>
      <c r="I977" s="231"/>
    </row>
    <row r="978" spans="2:9" ht="42" customHeight="1">
      <c r="B978" s="1623"/>
      <c r="C978" s="27" t="s">
        <v>4038</v>
      </c>
      <c r="D978" s="1604"/>
      <c r="E978" s="1183" t="s">
        <v>18</v>
      </c>
      <c r="F978" s="52">
        <v>1</v>
      </c>
      <c r="G978" s="1137"/>
      <c r="H978" s="1200">
        <f>F978*G978</f>
        <v>0</v>
      </c>
    </row>
    <row r="979" spans="2:9">
      <c r="B979" s="1566"/>
      <c r="C979" s="1567"/>
      <c r="D979" s="1567"/>
      <c r="E979" s="1567"/>
      <c r="F979" s="1567"/>
      <c r="G979" s="1567"/>
      <c r="H979" s="1568"/>
    </row>
    <row r="980" spans="2:9">
      <c r="B980" s="129" t="s">
        <v>2748</v>
      </c>
      <c r="C980" s="1624" t="s">
        <v>4699</v>
      </c>
      <c r="D980" s="1625"/>
      <c r="E980" s="1625"/>
      <c r="F980" s="1625"/>
      <c r="G980" s="1626"/>
      <c r="H980" s="1245">
        <f>SUM(H973:H978)+SUM(H970:H971)+SUM(H377:H967)</f>
        <v>0</v>
      </c>
    </row>
    <row r="981" spans="2:9">
      <c r="B981" s="1627"/>
      <c r="C981" s="1628"/>
      <c r="D981" s="1628"/>
      <c r="E981" s="1628"/>
      <c r="F981" s="1628"/>
      <c r="G981" s="1628"/>
      <c r="H981" s="1629"/>
    </row>
    <row r="982" spans="2:9">
      <c r="B982" s="233" t="s">
        <v>2773</v>
      </c>
      <c r="C982" s="1552" t="s">
        <v>997</v>
      </c>
      <c r="D982" s="1575"/>
      <c r="E982" s="1553"/>
      <c r="F982" s="1553"/>
      <c r="G982" s="1553"/>
      <c r="H982" s="1554"/>
    </row>
    <row r="983" spans="2:9">
      <c r="B983" s="1630"/>
      <c r="C983" s="1631"/>
      <c r="D983" s="1631"/>
      <c r="E983" s="1631"/>
      <c r="F983" s="1631"/>
      <c r="G983" s="1631"/>
      <c r="H983" s="1632"/>
    </row>
    <row r="984" spans="2:9" s="728" customFormat="1" ht="25.5" customHeight="1">
      <c r="B984" s="1709" t="s">
        <v>1242</v>
      </c>
      <c r="C984" s="1710"/>
      <c r="D984" s="1710"/>
      <c r="E984" s="1363"/>
      <c r="F984" s="197"/>
      <c r="G984" s="1246"/>
      <c r="H984" s="1247"/>
    </row>
    <row r="985" spans="2:9" ht="26.25" customHeight="1">
      <c r="B985" s="1635" t="s">
        <v>1243</v>
      </c>
      <c r="C985" s="1636"/>
      <c r="D985" s="1636"/>
      <c r="E985" s="1291"/>
      <c r="F985" s="50"/>
      <c r="G985" s="1171"/>
      <c r="H985" s="1172"/>
    </row>
    <row r="986" spans="2:9">
      <c r="B986" s="1635" t="s">
        <v>1244</v>
      </c>
      <c r="C986" s="1636"/>
      <c r="D986" s="1636"/>
      <c r="E986" s="1291"/>
      <c r="F986" s="50"/>
      <c r="G986" s="1171"/>
      <c r="H986" s="1172"/>
    </row>
    <row r="987" spans="2:9">
      <c r="B987" s="1711" t="s">
        <v>1245</v>
      </c>
      <c r="C987" s="1712"/>
      <c r="D987" s="1712"/>
      <c r="E987" s="1364"/>
      <c r="F987" s="51"/>
      <c r="G987" s="1173"/>
      <c r="H987" s="1174"/>
    </row>
    <row r="988" spans="2:9" ht="15.75" customHeight="1">
      <c r="B988" s="1619" t="s">
        <v>1061</v>
      </c>
      <c r="C988" s="1620"/>
      <c r="D988" s="1361"/>
      <c r="E988" s="1361"/>
      <c r="F988" s="1361"/>
      <c r="G988" s="1361"/>
      <c r="H988" s="1362"/>
    </row>
    <row r="989" spans="2:9" ht="20.100000000000001" customHeight="1">
      <c r="B989" s="1555" t="s">
        <v>2774</v>
      </c>
      <c r="C989" s="1365" t="s">
        <v>2775</v>
      </c>
      <c r="D989" s="1366"/>
      <c r="E989" s="1367"/>
      <c r="F989" s="51"/>
      <c r="G989" s="1173"/>
      <c r="H989" s="1174"/>
    </row>
    <row r="990" spans="2:9" ht="20.100000000000001" customHeight="1">
      <c r="B990" s="1556"/>
      <c r="C990" s="28" t="s">
        <v>2776</v>
      </c>
      <c r="D990" s="1299"/>
      <c r="E990" s="1190" t="s">
        <v>18</v>
      </c>
      <c r="F990" s="52">
        <v>4</v>
      </c>
      <c r="G990" s="1132"/>
      <c r="H990" s="1200">
        <f>F990*G990</f>
        <v>0</v>
      </c>
    </row>
    <row r="991" spans="2:9" ht="20.100000000000001" customHeight="1">
      <c r="B991" s="1556"/>
      <c r="C991" s="28" t="s">
        <v>2777</v>
      </c>
      <c r="D991" s="1295"/>
      <c r="E991" s="1190" t="s">
        <v>18</v>
      </c>
      <c r="F991" s="44">
        <v>2</v>
      </c>
      <c r="G991" s="1132"/>
      <c r="H991" s="1200">
        <f t="shared" ref="H991:H997" si="14">F991*G991</f>
        <v>0</v>
      </c>
    </row>
    <row r="992" spans="2:9" ht="20.100000000000001" customHeight="1">
      <c r="B992" s="1556"/>
      <c r="C992" s="28" t="s">
        <v>2778</v>
      </c>
      <c r="D992" s="1295"/>
      <c r="E992" s="1190" t="s">
        <v>18</v>
      </c>
      <c r="F992" s="44">
        <v>7</v>
      </c>
      <c r="G992" s="1132"/>
      <c r="H992" s="1200">
        <f t="shared" si="14"/>
        <v>0</v>
      </c>
    </row>
    <row r="993" spans="2:8" ht="20.100000000000001" customHeight="1">
      <c r="B993" s="1556"/>
      <c r="C993" s="28" t="s">
        <v>2779</v>
      </c>
      <c r="D993" s="1295"/>
      <c r="E993" s="1190" t="s">
        <v>18</v>
      </c>
      <c r="F993" s="44">
        <v>2</v>
      </c>
      <c r="G993" s="1132"/>
      <c r="H993" s="1200">
        <f t="shared" si="14"/>
        <v>0</v>
      </c>
    </row>
    <row r="994" spans="2:8" ht="20.100000000000001" customHeight="1">
      <c r="B994" s="1556"/>
      <c r="C994" s="28" t="s">
        <v>2780</v>
      </c>
      <c r="D994" s="1295"/>
      <c r="E994" s="1190" t="s">
        <v>18</v>
      </c>
      <c r="F994" s="44">
        <v>4</v>
      </c>
      <c r="G994" s="1132"/>
      <c r="H994" s="1200">
        <f t="shared" si="14"/>
        <v>0</v>
      </c>
    </row>
    <row r="995" spans="2:8" ht="20.100000000000001" customHeight="1">
      <c r="B995" s="1556"/>
      <c r="C995" s="28" t="s">
        <v>2781</v>
      </c>
      <c r="D995" s="1295"/>
      <c r="E995" s="1190" t="s">
        <v>18</v>
      </c>
      <c r="F995" s="44">
        <v>2</v>
      </c>
      <c r="G995" s="1132"/>
      <c r="H995" s="1200">
        <f t="shared" si="14"/>
        <v>0</v>
      </c>
    </row>
    <row r="996" spans="2:8" ht="20.100000000000001" customHeight="1">
      <c r="B996" s="1556"/>
      <c r="C996" s="28" t="s">
        <v>2782</v>
      </c>
      <c r="D996" s="1295"/>
      <c r="E996" s="1190" t="s">
        <v>18</v>
      </c>
      <c r="F996" s="44">
        <v>2</v>
      </c>
      <c r="G996" s="1132"/>
      <c r="H996" s="1200">
        <f t="shared" si="14"/>
        <v>0</v>
      </c>
    </row>
    <row r="997" spans="2:8" ht="20.100000000000001" customHeight="1">
      <c r="B997" s="1556"/>
      <c r="C997" s="27" t="s">
        <v>2783</v>
      </c>
      <c r="D997" s="1295"/>
      <c r="E997" s="1190" t="s">
        <v>18</v>
      </c>
      <c r="F997" s="45">
        <v>1</v>
      </c>
      <c r="G997" s="1132"/>
      <c r="H997" s="1200">
        <f t="shared" si="14"/>
        <v>0</v>
      </c>
    </row>
    <row r="998" spans="2:8" ht="20.100000000000001" customHeight="1">
      <c r="B998" s="1556"/>
      <c r="C998" s="31" t="s">
        <v>4039</v>
      </c>
      <c r="D998" s="1295"/>
      <c r="E998" s="1192"/>
      <c r="F998" s="61"/>
      <c r="G998" s="1193"/>
      <c r="H998" s="1182"/>
    </row>
    <row r="999" spans="2:8" ht="20.100000000000001" customHeight="1">
      <c r="B999" s="1556"/>
      <c r="C999" s="27" t="s">
        <v>2784</v>
      </c>
      <c r="D999" s="1295"/>
      <c r="E999" s="1190" t="s">
        <v>18</v>
      </c>
      <c r="F999" s="55">
        <v>15</v>
      </c>
      <c r="G999" s="69"/>
      <c r="H999" s="1204">
        <f>F999*G999</f>
        <v>0</v>
      </c>
    </row>
    <row r="1000" spans="2:8" ht="20.100000000000001" customHeight="1">
      <c r="B1000" s="1556"/>
      <c r="C1000" s="31" t="s">
        <v>4040</v>
      </c>
      <c r="D1000" s="1295"/>
      <c r="E1000" s="1192"/>
      <c r="F1000" s="61"/>
      <c r="G1000" s="1193"/>
      <c r="H1000" s="1182"/>
    </row>
    <row r="1001" spans="2:8" ht="20.100000000000001" customHeight="1">
      <c r="B1001" s="1556"/>
      <c r="C1001" s="27" t="s">
        <v>2785</v>
      </c>
      <c r="D1001" s="1295"/>
      <c r="E1001" s="1190" t="s">
        <v>18</v>
      </c>
      <c r="F1001" s="52">
        <v>5</v>
      </c>
      <c r="G1001" s="1137"/>
      <c r="H1001" s="1200">
        <f>F1001*G1001</f>
        <v>0</v>
      </c>
    </row>
    <row r="1002" spans="2:8" ht="20.100000000000001" customHeight="1">
      <c r="B1002" s="1556"/>
      <c r="C1002" s="27" t="s">
        <v>2786</v>
      </c>
      <c r="D1002" s="1295"/>
      <c r="E1002" s="1190" t="s">
        <v>18</v>
      </c>
      <c r="F1002" s="44">
        <v>4</v>
      </c>
      <c r="G1002" s="1132"/>
      <c r="H1002" s="1200">
        <f t="shared" ref="H1002:H1003" si="15">F1002*G1002</f>
        <v>0</v>
      </c>
    </row>
    <row r="1003" spans="2:8" ht="20.100000000000001" customHeight="1">
      <c r="B1003" s="1557"/>
      <c r="C1003" s="27" t="s">
        <v>2787</v>
      </c>
      <c r="D1003" s="1297"/>
      <c r="E1003" s="1190" t="s">
        <v>18</v>
      </c>
      <c r="F1003" s="44">
        <v>2</v>
      </c>
      <c r="G1003" s="1132"/>
      <c r="H1003" s="1200">
        <f t="shared" si="15"/>
        <v>0</v>
      </c>
    </row>
    <row r="1004" spans="2:8">
      <c r="B1004" s="1637"/>
      <c r="C1004" s="1638"/>
      <c r="D1004" s="1638"/>
      <c r="E1004" s="1638"/>
      <c r="F1004" s="1638"/>
      <c r="G1004" s="1638"/>
      <c r="H1004" s="1639"/>
    </row>
    <row r="1005" spans="2:8">
      <c r="B1005" s="129" t="s">
        <v>2773</v>
      </c>
      <c r="C1005" s="131" t="s">
        <v>4701</v>
      </c>
      <c r="D1005" s="132"/>
      <c r="E1005" s="1248"/>
      <c r="F1005" s="132"/>
      <c r="G1005" s="1249"/>
      <c r="H1005" s="1245">
        <f>SUM(H989:H1003)</f>
        <v>0</v>
      </c>
    </row>
    <row r="1006" spans="2:8">
      <c r="B1006" s="1679"/>
      <c r="C1006" s="1680"/>
      <c r="D1006" s="1680"/>
      <c r="E1006" s="1680"/>
      <c r="F1006" s="1680"/>
      <c r="G1006" s="1680"/>
      <c r="H1006" s="1681"/>
    </row>
    <row r="1007" spans="2:8">
      <c r="B1007" s="233" t="s">
        <v>2792</v>
      </c>
      <c r="C1007" s="133" t="s">
        <v>1246</v>
      </c>
      <c r="D1007" s="134"/>
      <c r="E1007" s="1250"/>
      <c r="F1007" s="134"/>
      <c r="G1007" s="1251"/>
      <c r="H1007" s="1252"/>
    </row>
    <row r="1008" spans="2:8">
      <c r="B1008" s="1637"/>
      <c r="C1008" s="1638"/>
      <c r="D1008" s="1638"/>
      <c r="E1008" s="1640"/>
      <c r="F1008" s="1640"/>
      <c r="G1008" s="1640"/>
      <c r="H1008" s="1641"/>
    </row>
    <row r="1009" spans="2:8">
      <c r="B1009" s="1633" t="s">
        <v>1247</v>
      </c>
      <c r="C1009" s="1634"/>
      <c r="D1009" s="1634"/>
      <c r="E1009" s="1357"/>
      <c r="F1009" s="119"/>
      <c r="G1009" s="1253"/>
      <c r="H1009" s="1209"/>
    </row>
    <row r="1010" spans="2:8" ht="25.5" customHeight="1">
      <c r="B1010" s="1635"/>
      <c r="C1010" s="1636"/>
      <c r="D1010" s="1636"/>
      <c r="E1010" s="1257"/>
      <c r="F1010" s="43"/>
      <c r="G1010" s="722"/>
      <c r="H1010" s="1211"/>
    </row>
    <row r="1011" spans="2:8">
      <c r="B1011" s="1619" t="s">
        <v>1061</v>
      </c>
      <c r="C1011" s="1620"/>
      <c r="D1011" s="1620"/>
      <c r="E1011" s="1620"/>
      <c r="F1011" s="1620"/>
      <c r="G1011" s="1620"/>
      <c r="H1011" s="1642"/>
    </row>
    <row r="1012" spans="2:8" ht="46.5" customHeight="1">
      <c r="B1012" s="1555" t="s">
        <v>2795</v>
      </c>
      <c r="C1012" s="1131" t="s">
        <v>4725</v>
      </c>
      <c r="D1012" s="1561"/>
      <c r="E1012" s="1152"/>
      <c r="F1012" s="43"/>
      <c r="G1012" s="714"/>
      <c r="H1012" s="1211"/>
    </row>
    <row r="1013" spans="2:8" ht="43.35" customHeight="1">
      <c r="B1013" s="1556"/>
      <c r="C1013" s="1256" t="s">
        <v>4726</v>
      </c>
      <c r="D1013" s="1562"/>
      <c r="E1013" s="1152"/>
      <c r="F1013" s="43"/>
      <c r="G1013" s="1135"/>
      <c r="H1013" s="1211"/>
    </row>
    <row r="1014" spans="2:8">
      <c r="B1014" s="1556"/>
      <c r="C1014" s="1131" t="s">
        <v>4041</v>
      </c>
      <c r="D1014" s="1562"/>
      <c r="E1014" s="1257"/>
      <c r="F1014" s="43"/>
      <c r="G1014" s="722"/>
      <c r="H1014" s="1211"/>
    </row>
    <row r="1015" spans="2:8" ht="20.100000000000001" customHeight="1">
      <c r="B1015" s="1557"/>
      <c r="C1015" s="1265" t="s">
        <v>2789</v>
      </c>
      <c r="D1015" s="1563"/>
      <c r="E1015" s="1130" t="s">
        <v>18</v>
      </c>
      <c r="F1015" s="44">
        <v>18</v>
      </c>
      <c r="G1015" s="1132"/>
      <c r="H1015" s="1194">
        <f>F1015*G1015</f>
        <v>0</v>
      </c>
    </row>
    <row r="1016" spans="2:8" ht="51">
      <c r="B1016" s="1643" t="s">
        <v>2796</v>
      </c>
      <c r="C1016" s="1259" t="s">
        <v>4851</v>
      </c>
      <c r="D1016" s="1561"/>
      <c r="E1016" s="1212"/>
      <c r="F1016" s="43"/>
      <c r="G1016" s="1135"/>
      <c r="H1016" s="1211" t="str">
        <f>IF(F1016*G1016=0,"",F1016*G1016)</f>
        <v/>
      </c>
    </row>
    <row r="1017" spans="2:8">
      <c r="B1017" s="1644"/>
      <c r="C1017" s="1256" t="s">
        <v>4828</v>
      </c>
      <c r="D1017" s="1562"/>
      <c r="E1017" s="1212"/>
      <c r="F1017" s="43"/>
      <c r="G1017" s="1135"/>
      <c r="H1017" s="1211"/>
    </row>
    <row r="1018" spans="2:8">
      <c r="B1018" s="1644"/>
      <c r="C1018" s="1273" t="s">
        <v>4041</v>
      </c>
      <c r="D1018" s="1562"/>
      <c r="E1018" s="1210"/>
      <c r="F1018" s="43"/>
      <c r="G1018" s="722"/>
      <c r="H1018" s="1211"/>
    </row>
    <row r="1019" spans="2:8" ht="20.100000000000001" customHeight="1">
      <c r="B1019" s="1645"/>
      <c r="C1019" s="1260" t="s">
        <v>2789</v>
      </c>
      <c r="D1019" s="1563"/>
      <c r="E1019" s="1130" t="s">
        <v>18</v>
      </c>
      <c r="F1019" s="44">
        <v>2</v>
      </c>
      <c r="G1019" s="1261"/>
      <c r="H1019" s="1194">
        <f>F1019*G1019</f>
        <v>0</v>
      </c>
    </row>
    <row r="1020" spans="2:8" ht="51">
      <c r="B1020" s="1555" t="s">
        <v>2797</v>
      </c>
      <c r="C1020" s="1262" t="s">
        <v>4727</v>
      </c>
      <c r="D1020" s="1561"/>
      <c r="E1020" s="1155"/>
      <c r="F1020" s="49"/>
      <c r="G1020" s="712"/>
      <c r="H1020" s="1170"/>
    </row>
    <row r="1021" spans="2:8" ht="25.5">
      <c r="B1021" s="1556"/>
      <c r="C1021" s="1131" t="s">
        <v>4728</v>
      </c>
      <c r="D1021" s="1562"/>
      <c r="E1021" s="1186"/>
      <c r="F1021" s="50"/>
      <c r="G1021" s="714"/>
      <c r="H1021" s="1172"/>
    </row>
    <row r="1022" spans="2:8">
      <c r="B1022" s="1556"/>
      <c r="C1022" s="1131" t="s">
        <v>4041</v>
      </c>
      <c r="D1022" s="1562"/>
      <c r="E1022" s="1188"/>
      <c r="F1022" s="50"/>
      <c r="G1022" s="1171"/>
      <c r="H1022" s="1172"/>
    </row>
    <row r="1023" spans="2:8" ht="20.100000000000001" customHeight="1">
      <c r="B1023" s="1557"/>
      <c r="C1023" s="1265" t="s">
        <v>2789</v>
      </c>
      <c r="D1023" s="1563"/>
      <c r="E1023" s="1130" t="s">
        <v>18</v>
      </c>
      <c r="F1023" s="44">
        <v>11</v>
      </c>
      <c r="G1023" s="1261"/>
      <c r="H1023" s="1194">
        <f>F1023*G1023</f>
        <v>0</v>
      </c>
    </row>
    <row r="1024" spans="2:8" ht="51">
      <c r="B1024" s="1555" t="s">
        <v>2798</v>
      </c>
      <c r="C1024" s="1262" t="s">
        <v>4729</v>
      </c>
      <c r="D1024" s="1558"/>
      <c r="E1024" s="1155"/>
      <c r="F1024" s="49"/>
      <c r="G1024" s="712"/>
      <c r="H1024" s="1170" t="str">
        <f>IF(F1024*G1024=0,"",F1024*G1024)</f>
        <v/>
      </c>
    </row>
    <row r="1025" spans="2:8" ht="25.5">
      <c r="B1025" s="1556"/>
      <c r="C1025" s="1131" t="s">
        <v>4728</v>
      </c>
      <c r="D1025" s="1559"/>
      <c r="E1025" s="1186"/>
      <c r="F1025" s="50"/>
      <c r="G1025" s="714"/>
      <c r="H1025" s="1172"/>
    </row>
    <row r="1026" spans="2:8">
      <c r="B1026" s="1556"/>
      <c r="C1026" s="1131" t="s">
        <v>4041</v>
      </c>
      <c r="D1026" s="1559"/>
      <c r="E1026" s="1188"/>
      <c r="F1026" s="50"/>
      <c r="G1026" s="1171"/>
      <c r="H1026" s="1172"/>
    </row>
    <row r="1027" spans="2:8" ht="20.100000000000001" customHeight="1">
      <c r="B1027" s="1557"/>
      <c r="C1027" s="1265" t="s">
        <v>2789</v>
      </c>
      <c r="D1027" s="1560"/>
      <c r="E1027" s="1130" t="s">
        <v>18</v>
      </c>
      <c r="F1027" s="44">
        <v>1</v>
      </c>
      <c r="G1027" s="1261"/>
      <c r="H1027" s="1194">
        <f>F1027*G1027</f>
        <v>0</v>
      </c>
    </row>
    <row r="1028" spans="2:8" ht="51">
      <c r="B1028" s="1555" t="s">
        <v>2799</v>
      </c>
      <c r="C1028" s="1262" t="s">
        <v>4852</v>
      </c>
      <c r="D1028" s="1558"/>
      <c r="E1028" s="1155"/>
      <c r="F1028" s="49"/>
      <c r="G1028" s="712"/>
      <c r="H1028" s="1170"/>
    </row>
    <row r="1029" spans="2:8" ht="38.25">
      <c r="B1029" s="1556"/>
      <c r="C1029" s="1131" t="s">
        <v>4829</v>
      </c>
      <c r="D1029" s="1559"/>
      <c r="E1029" s="1186"/>
      <c r="F1029" s="50"/>
      <c r="G1029" s="714"/>
      <c r="H1029" s="1172"/>
    </row>
    <row r="1030" spans="2:8">
      <c r="B1030" s="1556"/>
      <c r="C1030" s="1267" t="s">
        <v>4041</v>
      </c>
      <c r="D1030" s="1559"/>
      <c r="E1030" s="1188"/>
      <c r="F1030" s="50"/>
      <c r="G1030" s="1171"/>
      <c r="H1030" s="1172"/>
    </row>
    <row r="1031" spans="2:8" ht="20.100000000000001" customHeight="1">
      <c r="B1031" s="1557"/>
      <c r="C1031" s="1258" t="s">
        <v>2789</v>
      </c>
      <c r="D1031" s="1560"/>
      <c r="E1031" s="1130" t="s">
        <v>18</v>
      </c>
      <c r="F1031" s="44">
        <v>45</v>
      </c>
      <c r="G1031" s="1261"/>
      <c r="H1031" s="1194">
        <f>F1031*G1031</f>
        <v>0</v>
      </c>
    </row>
    <row r="1032" spans="2:8" ht="51">
      <c r="B1032" s="1555" t="s">
        <v>2800</v>
      </c>
      <c r="C1032" s="1262" t="s">
        <v>4854</v>
      </c>
      <c r="D1032" s="1558"/>
      <c r="E1032" s="1155"/>
      <c r="F1032" s="49"/>
      <c r="G1032" s="712"/>
      <c r="H1032" s="1170"/>
    </row>
    <row r="1033" spans="2:8" ht="51">
      <c r="B1033" s="1556"/>
      <c r="C1033" s="1131" t="s">
        <v>4830</v>
      </c>
      <c r="D1033" s="1559"/>
      <c r="E1033" s="1186"/>
      <c r="F1033" s="50"/>
      <c r="G1033" s="714"/>
      <c r="H1033" s="1172"/>
    </row>
    <row r="1034" spans="2:8">
      <c r="B1034" s="1556"/>
      <c r="C1034" s="1267" t="s">
        <v>4041</v>
      </c>
      <c r="D1034" s="1559"/>
      <c r="E1034" s="1188"/>
      <c r="F1034" s="50"/>
      <c r="G1034" s="1171"/>
      <c r="H1034" s="1172"/>
    </row>
    <row r="1035" spans="2:8" ht="20.100000000000001" customHeight="1">
      <c r="B1035" s="1557"/>
      <c r="C1035" s="1258" t="s">
        <v>2789</v>
      </c>
      <c r="D1035" s="1560"/>
      <c r="E1035" s="1130" t="s">
        <v>18</v>
      </c>
      <c r="F1035" s="44">
        <v>10</v>
      </c>
      <c r="G1035" s="1261"/>
      <c r="H1035" s="1194">
        <f>F1035*G1035</f>
        <v>0</v>
      </c>
    </row>
    <row r="1036" spans="2:8" ht="51">
      <c r="B1036" s="1555" t="s">
        <v>2801</v>
      </c>
      <c r="C1036" s="1395" t="s">
        <v>4831</v>
      </c>
      <c r="D1036" s="1610"/>
      <c r="E1036" s="1155"/>
      <c r="F1036" s="49"/>
      <c r="G1036" s="712"/>
      <c r="H1036" s="1170"/>
    </row>
    <row r="1037" spans="2:8" ht="25.5">
      <c r="B1037" s="1556"/>
      <c r="C1037" s="1256" t="s">
        <v>4730</v>
      </c>
      <c r="D1037" s="1611"/>
      <c r="E1037" s="1186"/>
      <c r="F1037" s="50"/>
      <c r="G1037" s="714"/>
      <c r="H1037" s="1172"/>
    </row>
    <row r="1038" spans="2:8">
      <c r="B1038" s="1556"/>
      <c r="C1038" s="1131" t="s">
        <v>4041</v>
      </c>
      <c r="D1038" s="1611"/>
      <c r="E1038" s="1188"/>
      <c r="F1038" s="50"/>
      <c r="G1038" s="1171"/>
      <c r="H1038" s="1172"/>
    </row>
    <row r="1039" spans="2:8" ht="20.100000000000001" customHeight="1">
      <c r="B1039" s="1557"/>
      <c r="C1039" s="1265" t="s">
        <v>2789</v>
      </c>
      <c r="D1039" s="1560"/>
      <c r="E1039" s="1130" t="s">
        <v>18</v>
      </c>
      <c r="F1039" s="44">
        <v>6</v>
      </c>
      <c r="G1039" s="1261"/>
      <c r="H1039" s="1194">
        <f>F1039*G1039</f>
        <v>0</v>
      </c>
    </row>
    <row r="1040" spans="2:8" ht="51">
      <c r="B1040" s="1555" t="s">
        <v>2802</v>
      </c>
      <c r="C1040" s="1262" t="s">
        <v>4731</v>
      </c>
      <c r="D1040" s="1610"/>
      <c r="E1040" s="1155"/>
      <c r="F1040" s="49"/>
      <c r="G1040" s="712"/>
      <c r="H1040" s="1170"/>
    </row>
    <row r="1041" spans="2:8" ht="33.6" customHeight="1">
      <c r="B1041" s="1556"/>
      <c r="C1041" s="1131" t="s">
        <v>4728</v>
      </c>
      <c r="D1041" s="1611"/>
      <c r="E1041" s="1186"/>
      <c r="F1041" s="50"/>
      <c r="G1041" s="714"/>
      <c r="H1041" s="1172"/>
    </row>
    <row r="1042" spans="2:8">
      <c r="B1042" s="1556"/>
      <c r="C1042" s="1131" t="s">
        <v>4041</v>
      </c>
      <c r="D1042" s="1611"/>
      <c r="E1042" s="1188"/>
      <c r="F1042" s="50"/>
      <c r="G1042" s="1171"/>
      <c r="H1042" s="1172"/>
    </row>
    <row r="1043" spans="2:8" ht="20.100000000000001" customHeight="1">
      <c r="B1043" s="1557"/>
      <c r="C1043" s="1265" t="s">
        <v>2789</v>
      </c>
      <c r="D1043" s="1560"/>
      <c r="E1043" s="1130" t="s">
        <v>18</v>
      </c>
      <c r="F1043" s="44">
        <v>7</v>
      </c>
      <c r="G1043" s="1261"/>
      <c r="H1043" s="1194">
        <f>F1043*G1043</f>
        <v>0</v>
      </c>
    </row>
    <row r="1044" spans="2:8" ht="51">
      <c r="B1044" s="1555" t="s">
        <v>2803</v>
      </c>
      <c r="C1044" s="1395" t="s">
        <v>4855</v>
      </c>
      <c r="D1044" s="1610"/>
      <c r="E1044" s="1155"/>
      <c r="F1044" s="49"/>
      <c r="G1044" s="712"/>
      <c r="H1044" s="1170"/>
    </row>
    <row r="1045" spans="2:8" ht="25.5">
      <c r="B1045" s="1556"/>
      <c r="C1045" s="1131" t="s">
        <v>4832</v>
      </c>
      <c r="D1045" s="1611"/>
      <c r="E1045" s="1186"/>
      <c r="F1045" s="50"/>
      <c r="G1045" s="714"/>
      <c r="H1045" s="1172"/>
    </row>
    <row r="1046" spans="2:8">
      <c r="B1046" s="1556"/>
      <c r="C1046" s="1131" t="s">
        <v>4041</v>
      </c>
      <c r="D1046" s="1611"/>
      <c r="E1046" s="1188"/>
      <c r="F1046" s="50"/>
      <c r="G1046" s="1171"/>
      <c r="H1046" s="1172"/>
    </row>
    <row r="1047" spans="2:8" s="1263" customFormat="1" ht="20.100000000000001" customHeight="1">
      <c r="B1047" s="1557"/>
      <c r="C1047" s="1265" t="s">
        <v>2789</v>
      </c>
      <c r="D1047" s="1560"/>
      <c r="E1047" s="1130" t="s">
        <v>18</v>
      </c>
      <c r="F1047" s="44">
        <v>1</v>
      </c>
      <c r="G1047" s="1264"/>
      <c r="H1047" s="1194">
        <f>F1047*G1047</f>
        <v>0</v>
      </c>
    </row>
    <row r="1048" spans="2:8" ht="42" customHeight="1">
      <c r="B1048" s="1555" t="s">
        <v>2806</v>
      </c>
      <c r="C1048" s="1262" t="s">
        <v>4732</v>
      </c>
      <c r="D1048" s="1610"/>
      <c r="E1048" s="1155"/>
      <c r="F1048" s="49"/>
      <c r="G1048" s="712"/>
      <c r="H1048" s="1170"/>
    </row>
    <row r="1049" spans="2:8" ht="38.25">
      <c r="B1049" s="1556"/>
      <c r="C1049" s="1256" t="s">
        <v>4736</v>
      </c>
      <c r="D1049" s="1611"/>
      <c r="E1049" s="1186"/>
      <c r="F1049" s="50"/>
      <c r="G1049" s="714"/>
      <c r="H1049" s="1172"/>
    </row>
    <row r="1050" spans="2:8">
      <c r="B1050" s="1556"/>
      <c r="C1050" s="1131" t="s">
        <v>4041</v>
      </c>
      <c r="D1050" s="1611"/>
      <c r="E1050" s="1188"/>
      <c r="F1050" s="50"/>
      <c r="G1050" s="1171"/>
      <c r="H1050" s="1172"/>
    </row>
    <row r="1051" spans="2:8" ht="20.100000000000001" customHeight="1">
      <c r="B1051" s="1557"/>
      <c r="C1051" s="1265" t="s">
        <v>2789</v>
      </c>
      <c r="D1051" s="1560"/>
      <c r="E1051" s="1130" t="s">
        <v>18</v>
      </c>
      <c r="F1051" s="44">
        <v>9</v>
      </c>
      <c r="G1051" s="1261"/>
      <c r="H1051" s="1194">
        <f>F1051*G1051</f>
        <v>0</v>
      </c>
    </row>
    <row r="1052" spans="2:8" ht="42" customHeight="1">
      <c r="B1052" s="1555" t="s">
        <v>2807</v>
      </c>
      <c r="C1052" s="1131" t="s">
        <v>4733</v>
      </c>
      <c r="D1052" s="1610"/>
      <c r="E1052" s="1155"/>
      <c r="F1052" s="49"/>
      <c r="G1052" s="712"/>
      <c r="H1052" s="1170"/>
    </row>
    <row r="1053" spans="2:8" ht="38.25">
      <c r="B1053" s="1556"/>
      <c r="C1053" s="1256" t="s">
        <v>4734</v>
      </c>
      <c r="D1053" s="1611"/>
      <c r="E1053" s="1186"/>
      <c r="F1053" s="50"/>
      <c r="G1053" s="714"/>
      <c r="H1053" s="1172"/>
    </row>
    <row r="1054" spans="2:8">
      <c r="B1054" s="1556"/>
      <c r="C1054" s="1131" t="s">
        <v>4041</v>
      </c>
      <c r="D1054" s="1611"/>
      <c r="E1054" s="1188"/>
      <c r="F1054" s="50"/>
      <c r="G1054" s="1171"/>
      <c r="H1054" s="1172"/>
    </row>
    <row r="1055" spans="2:8" ht="20.100000000000001" customHeight="1">
      <c r="B1055" s="1557"/>
      <c r="C1055" s="1265" t="s">
        <v>2789</v>
      </c>
      <c r="D1055" s="1560"/>
      <c r="E1055" s="1130" t="s">
        <v>18</v>
      </c>
      <c r="F1055" s="44">
        <v>35</v>
      </c>
      <c r="G1055" s="1261"/>
      <c r="H1055" s="1194">
        <f>F1055*G1055</f>
        <v>0</v>
      </c>
    </row>
    <row r="1056" spans="2:8" ht="38.25">
      <c r="B1056" s="1555" t="s">
        <v>2808</v>
      </c>
      <c r="C1056" s="1262" t="s">
        <v>4735</v>
      </c>
      <c r="D1056" s="1610"/>
      <c r="E1056" s="1155"/>
      <c r="F1056" s="49"/>
      <c r="G1056" s="712"/>
      <c r="H1056" s="1170"/>
    </row>
    <row r="1057" spans="2:8" ht="38.25">
      <c r="B1057" s="1556"/>
      <c r="C1057" s="1256" t="s">
        <v>4736</v>
      </c>
      <c r="D1057" s="1611"/>
      <c r="E1057" s="1186"/>
      <c r="F1057" s="50"/>
      <c r="G1057" s="714"/>
      <c r="H1057" s="1172"/>
    </row>
    <row r="1058" spans="2:8">
      <c r="B1058" s="1556"/>
      <c r="C1058" s="35" t="s">
        <v>4041</v>
      </c>
      <c r="D1058" s="1611"/>
      <c r="E1058" s="1188"/>
      <c r="F1058" s="50"/>
      <c r="G1058" s="1171"/>
      <c r="H1058" s="1172"/>
    </row>
    <row r="1059" spans="2:8">
      <c r="B1059" s="1557"/>
      <c r="C1059" s="31" t="s">
        <v>2789</v>
      </c>
      <c r="D1059" s="1560"/>
      <c r="E1059" s="1130" t="s">
        <v>18</v>
      </c>
      <c r="F1059" s="44">
        <v>7</v>
      </c>
      <c r="G1059" s="1261"/>
      <c r="H1059" s="1194">
        <f>F1059*G1059</f>
        <v>0</v>
      </c>
    </row>
    <row r="1060" spans="2:8" ht="38.25">
      <c r="B1060" s="1555" t="s">
        <v>2809</v>
      </c>
      <c r="C1060" s="36" t="s">
        <v>4737</v>
      </c>
      <c r="D1060" s="1558"/>
      <c r="E1060" s="1161"/>
      <c r="F1060" s="49"/>
      <c r="G1060" s="712"/>
      <c r="H1060" s="1170"/>
    </row>
    <row r="1061" spans="2:8" ht="38.25">
      <c r="B1061" s="1556"/>
      <c r="C1061" s="35" t="s">
        <v>4738</v>
      </c>
      <c r="D1061" s="1559"/>
      <c r="E1061" s="1157"/>
      <c r="F1061" s="50"/>
      <c r="G1061" s="714"/>
      <c r="H1061" s="1172"/>
    </row>
    <row r="1062" spans="2:8" ht="20.25" customHeight="1">
      <c r="B1062" s="1556"/>
      <c r="C1062" s="225" t="s">
        <v>4872</v>
      </c>
      <c r="D1062" s="1559"/>
      <c r="E1062" s="1157"/>
      <c r="F1062" s="50"/>
      <c r="G1062" s="714"/>
      <c r="H1062" s="1172"/>
    </row>
    <row r="1063" spans="2:8" ht="36.75" customHeight="1">
      <c r="B1063" s="1556"/>
      <c r="C1063" s="1335" t="s">
        <v>4871</v>
      </c>
      <c r="D1063" s="1559"/>
      <c r="E1063" s="1157"/>
      <c r="F1063" s="50"/>
      <c r="G1063" s="714"/>
      <c r="H1063" s="1172"/>
    </row>
    <row r="1064" spans="2:8">
      <c r="B1064" s="1556"/>
      <c r="C1064" s="35" t="s">
        <v>4041</v>
      </c>
      <c r="D1064" s="1559"/>
      <c r="E1064" s="1188"/>
      <c r="F1064" s="50"/>
      <c r="G1064" s="1171"/>
      <c r="H1064" s="1172"/>
    </row>
    <row r="1065" spans="2:8">
      <c r="B1065" s="1556"/>
      <c r="C1065" s="35" t="s">
        <v>1248</v>
      </c>
      <c r="D1065" s="1559"/>
      <c r="E1065" s="1188"/>
      <c r="F1065" s="50"/>
      <c r="G1065" s="1171"/>
      <c r="H1065" s="1172"/>
    </row>
    <row r="1066" spans="2:8" ht="43.5" customHeight="1">
      <c r="B1066" s="1556"/>
      <c r="C1066" s="35" t="s">
        <v>4042</v>
      </c>
      <c r="D1066" s="1559"/>
      <c r="E1066" s="1188"/>
      <c r="F1066" s="50"/>
      <c r="G1066" s="1171"/>
      <c r="H1066" s="1172"/>
    </row>
    <row r="1067" spans="2:8" s="1143" customFormat="1" ht="20.100000000000001" customHeight="1">
      <c r="B1067" s="1557"/>
      <c r="C1067" s="1140" t="s">
        <v>2789</v>
      </c>
      <c r="D1067" s="1560"/>
      <c r="E1067" s="1130" t="s">
        <v>18</v>
      </c>
      <c r="F1067" s="44">
        <v>15</v>
      </c>
      <c r="G1067" s="1266"/>
      <c r="H1067" s="1194">
        <f>F1067*G1067</f>
        <v>0</v>
      </c>
    </row>
    <row r="1068" spans="2:8" ht="38.25">
      <c r="B1068" s="1555" t="s">
        <v>2810</v>
      </c>
      <c r="C1068" s="36" t="s">
        <v>4739</v>
      </c>
      <c r="D1068" s="1610"/>
      <c r="E1068" s="1155"/>
      <c r="F1068" s="49"/>
      <c r="G1068" s="712"/>
      <c r="H1068" s="1170"/>
    </row>
    <row r="1069" spans="2:8" ht="25.5">
      <c r="B1069" s="1556"/>
      <c r="C1069" s="35" t="s">
        <v>4740</v>
      </c>
      <c r="D1069" s="1611"/>
      <c r="E1069" s="1186"/>
      <c r="F1069" s="50"/>
      <c r="G1069" s="714"/>
      <c r="H1069" s="1172"/>
    </row>
    <row r="1070" spans="2:8" ht="25.5">
      <c r="B1070" s="1556"/>
      <c r="C1070" s="225" t="s">
        <v>4873</v>
      </c>
      <c r="D1070" s="1611"/>
      <c r="E1070" s="1186"/>
      <c r="F1070" s="50"/>
      <c r="G1070" s="714"/>
      <c r="H1070" s="1172"/>
    </row>
    <row r="1071" spans="2:8" ht="39.75" customHeight="1">
      <c r="B1071" s="1556"/>
      <c r="C1071" s="1335" t="s">
        <v>4880</v>
      </c>
      <c r="D1071" s="1611"/>
      <c r="E1071" s="1186"/>
      <c r="F1071" s="50"/>
      <c r="G1071" s="714"/>
      <c r="H1071" s="1172"/>
    </row>
    <row r="1072" spans="2:8">
      <c r="B1072" s="1556"/>
      <c r="C1072" s="35" t="s">
        <v>4041</v>
      </c>
      <c r="D1072" s="1611"/>
      <c r="E1072" s="1188"/>
      <c r="F1072" s="50"/>
      <c r="G1072" s="1171"/>
      <c r="H1072" s="1172"/>
    </row>
    <row r="1073" spans="2:8">
      <c r="B1073" s="1556"/>
      <c r="C1073" s="35" t="s">
        <v>1248</v>
      </c>
      <c r="D1073" s="1611"/>
      <c r="E1073" s="1188"/>
      <c r="F1073" s="50"/>
      <c r="G1073" s="1171"/>
      <c r="H1073" s="1172"/>
    </row>
    <row r="1074" spans="2:8" ht="44.25" customHeight="1">
      <c r="B1074" s="1556"/>
      <c r="C1074" s="35" t="s">
        <v>4042</v>
      </c>
      <c r="D1074" s="1611"/>
      <c r="E1074" s="1188"/>
      <c r="F1074" s="50"/>
      <c r="G1074" s="1171"/>
      <c r="H1074" s="1172"/>
    </row>
    <row r="1075" spans="2:8" ht="20.100000000000001" customHeight="1">
      <c r="B1075" s="1557"/>
      <c r="C1075" s="31" t="s">
        <v>2789</v>
      </c>
      <c r="D1075" s="1560"/>
      <c r="E1075" s="1130" t="s">
        <v>18</v>
      </c>
      <c r="F1075" s="44">
        <v>15</v>
      </c>
      <c r="G1075" s="1261"/>
      <c r="H1075" s="1194">
        <f>F1075*G1075</f>
        <v>0</v>
      </c>
    </row>
    <row r="1076" spans="2:8" ht="38.25">
      <c r="B1076" s="1555" t="s">
        <v>2811</v>
      </c>
      <c r="C1076" s="36" t="s">
        <v>4741</v>
      </c>
      <c r="D1076" s="1610"/>
      <c r="E1076" s="1155"/>
      <c r="F1076" s="49"/>
      <c r="G1076" s="712"/>
      <c r="H1076" s="1170"/>
    </row>
    <row r="1077" spans="2:8" ht="60" customHeight="1">
      <c r="B1077" s="1556"/>
      <c r="C1077" s="1396" t="s">
        <v>4875</v>
      </c>
      <c r="D1077" s="1611"/>
      <c r="E1077" s="1186"/>
      <c r="F1077" s="50"/>
      <c r="G1077" s="714"/>
      <c r="H1077" s="1172"/>
    </row>
    <row r="1078" spans="2:8" ht="32.25" customHeight="1">
      <c r="B1078" s="1556"/>
      <c r="C1078" s="1335" t="s">
        <v>4874</v>
      </c>
      <c r="D1078" s="1611"/>
      <c r="E1078" s="1186"/>
      <c r="F1078" s="50"/>
      <c r="G1078" s="714"/>
      <c r="H1078" s="1172"/>
    </row>
    <row r="1079" spans="2:8">
      <c r="B1079" s="1556"/>
      <c r="C1079" s="35" t="s">
        <v>4041</v>
      </c>
      <c r="D1079" s="1611"/>
      <c r="E1079" s="1188"/>
      <c r="F1079" s="50"/>
      <c r="G1079" s="1171"/>
      <c r="H1079" s="1172"/>
    </row>
    <row r="1080" spans="2:8">
      <c r="B1080" s="1556"/>
      <c r="C1080" s="35" t="s">
        <v>1248</v>
      </c>
      <c r="D1080" s="1611"/>
      <c r="E1080" s="1188"/>
      <c r="F1080" s="50"/>
      <c r="G1080" s="1171"/>
      <c r="H1080" s="1172"/>
    </row>
    <row r="1081" spans="2:8" ht="38.25">
      <c r="B1081" s="1556"/>
      <c r="C1081" s="35" t="s">
        <v>4042</v>
      </c>
      <c r="D1081" s="1611"/>
      <c r="E1081" s="1188"/>
      <c r="F1081" s="50"/>
      <c r="G1081" s="1171"/>
      <c r="H1081" s="1172"/>
    </row>
    <row r="1082" spans="2:8" ht="20.100000000000001" customHeight="1">
      <c r="B1082" s="1557"/>
      <c r="C1082" s="31" t="s">
        <v>2789</v>
      </c>
      <c r="D1082" s="1560"/>
      <c r="E1082" s="1130" t="s">
        <v>18</v>
      </c>
      <c r="F1082" s="44">
        <v>30</v>
      </c>
      <c r="G1082" s="1261"/>
      <c r="H1082" s="1194">
        <f>F1082*G1082</f>
        <v>0</v>
      </c>
    </row>
    <row r="1083" spans="2:8" ht="44.25" customHeight="1">
      <c r="B1083" s="1555" t="s">
        <v>2812</v>
      </c>
      <c r="C1083" s="36" t="s">
        <v>4877</v>
      </c>
      <c r="D1083" s="1610"/>
      <c r="E1083" s="1155"/>
      <c r="F1083" s="49"/>
      <c r="G1083" s="712"/>
      <c r="H1083" s="1170"/>
    </row>
    <row r="1084" spans="2:8" ht="52.5" customHeight="1">
      <c r="B1084" s="1556"/>
      <c r="C1084" s="1396" t="s">
        <v>4742</v>
      </c>
      <c r="D1084" s="1611"/>
      <c r="E1084" s="1186"/>
      <c r="F1084" s="50"/>
      <c r="G1084" s="714"/>
      <c r="H1084" s="1172"/>
    </row>
    <row r="1085" spans="2:8" ht="41.25" customHeight="1">
      <c r="B1085" s="1556"/>
      <c r="C1085" s="1335" t="s">
        <v>4876</v>
      </c>
      <c r="D1085" s="1611"/>
      <c r="E1085" s="1186"/>
      <c r="F1085" s="50"/>
      <c r="G1085" s="714"/>
      <c r="H1085" s="1172"/>
    </row>
    <row r="1086" spans="2:8">
      <c r="B1086" s="1556"/>
      <c r="C1086" s="35" t="s">
        <v>4041</v>
      </c>
      <c r="D1086" s="1611"/>
      <c r="E1086" s="1188"/>
      <c r="F1086" s="50"/>
      <c r="G1086" s="1171"/>
      <c r="H1086" s="1172"/>
    </row>
    <row r="1087" spans="2:8">
      <c r="B1087" s="1556"/>
      <c r="C1087" s="35" t="s">
        <v>1248</v>
      </c>
      <c r="D1087" s="1611"/>
      <c r="E1087" s="1188"/>
      <c r="F1087" s="50"/>
      <c r="G1087" s="1171"/>
      <c r="H1087" s="1172"/>
    </row>
    <row r="1088" spans="2:8" ht="41.25" customHeight="1">
      <c r="B1088" s="1556"/>
      <c r="C1088" s="35" t="s">
        <v>4042</v>
      </c>
      <c r="D1088" s="1611"/>
      <c r="E1088" s="1188"/>
      <c r="F1088" s="50"/>
      <c r="G1088" s="1171"/>
      <c r="H1088" s="1172"/>
    </row>
    <row r="1089" spans="2:8" ht="20.100000000000001" customHeight="1">
      <c r="B1089" s="1557"/>
      <c r="C1089" s="31" t="s">
        <v>2789</v>
      </c>
      <c r="D1089" s="1560"/>
      <c r="E1089" s="1130" t="s">
        <v>18</v>
      </c>
      <c r="F1089" s="44">
        <v>10</v>
      </c>
      <c r="G1089" s="1261"/>
      <c r="H1089" s="1194">
        <f>F1089*G1089</f>
        <v>0</v>
      </c>
    </row>
    <row r="1090" spans="2:8" ht="38.25">
      <c r="B1090" s="1555" t="s">
        <v>2813</v>
      </c>
      <c r="C1090" s="36" t="s">
        <v>4741</v>
      </c>
      <c r="D1090" s="1610"/>
      <c r="E1090" s="1155"/>
      <c r="F1090" s="49"/>
      <c r="G1090" s="712"/>
      <c r="H1090" s="1170"/>
    </row>
    <row r="1091" spans="2:8" ht="38.25">
      <c r="B1091" s="1556"/>
      <c r="C1091" s="35" t="s">
        <v>1249</v>
      </c>
      <c r="D1091" s="1611"/>
      <c r="E1091" s="1186"/>
      <c r="F1091" s="50"/>
      <c r="G1091" s="714"/>
      <c r="H1091" s="1172"/>
    </row>
    <row r="1092" spans="2:8" ht="25.5">
      <c r="B1092" s="1556"/>
      <c r="C1092" s="1141" t="s">
        <v>4878</v>
      </c>
      <c r="D1092" s="1611"/>
      <c r="E1092" s="1186"/>
      <c r="F1092" s="50"/>
      <c r="G1092" s="714"/>
      <c r="H1092" s="1172"/>
    </row>
    <row r="1093" spans="2:8" ht="37.5" customHeight="1">
      <c r="B1093" s="1556"/>
      <c r="C1093" s="1335" t="s">
        <v>4879</v>
      </c>
      <c r="D1093" s="1611"/>
      <c r="E1093" s="1186"/>
      <c r="F1093" s="50"/>
      <c r="G1093" s="714"/>
      <c r="H1093" s="1172"/>
    </row>
    <row r="1094" spans="2:8">
      <c r="B1094" s="1556"/>
      <c r="C1094" s="35" t="s">
        <v>4041</v>
      </c>
      <c r="D1094" s="1611"/>
      <c r="E1094" s="1188"/>
      <c r="F1094" s="50"/>
      <c r="G1094" s="1171"/>
      <c r="H1094" s="1172"/>
    </row>
    <row r="1095" spans="2:8">
      <c r="B1095" s="1556"/>
      <c r="C1095" s="35" t="s">
        <v>1248</v>
      </c>
      <c r="D1095" s="1611"/>
      <c r="E1095" s="1188"/>
      <c r="F1095" s="50"/>
      <c r="G1095" s="1171"/>
      <c r="H1095" s="1172"/>
    </row>
    <row r="1096" spans="2:8" ht="45" customHeight="1">
      <c r="B1096" s="1556"/>
      <c r="C1096" s="35" t="s">
        <v>4042</v>
      </c>
      <c r="D1096" s="1611"/>
      <c r="E1096" s="1188"/>
      <c r="F1096" s="50"/>
      <c r="G1096" s="1171"/>
      <c r="H1096" s="1172"/>
    </row>
    <row r="1097" spans="2:8" ht="20.100000000000001" customHeight="1">
      <c r="B1097" s="1557"/>
      <c r="C1097" s="31" t="s">
        <v>2789</v>
      </c>
      <c r="D1097" s="1560"/>
      <c r="E1097" s="1130" t="s">
        <v>18</v>
      </c>
      <c r="F1097" s="44">
        <v>10</v>
      </c>
      <c r="G1097" s="1261"/>
      <c r="H1097" s="1194">
        <f>F1097*G1097</f>
        <v>0</v>
      </c>
    </row>
    <row r="1098" spans="2:8" ht="38.25">
      <c r="B1098" s="1555" t="s">
        <v>2814</v>
      </c>
      <c r="C1098" s="1259" t="s">
        <v>4743</v>
      </c>
      <c r="D1098" s="1610"/>
      <c r="E1098" s="1229"/>
      <c r="F1098" s="146"/>
      <c r="G1098" s="712"/>
      <c r="H1098" s="1209"/>
    </row>
    <row r="1099" spans="2:8" ht="25.5">
      <c r="B1099" s="1556"/>
      <c r="C1099" s="1256" t="s">
        <v>4833</v>
      </c>
      <c r="D1099" s="1611"/>
      <c r="E1099" s="1212"/>
      <c r="F1099" s="43"/>
      <c r="G1099" s="714"/>
      <c r="H1099" s="1211"/>
    </row>
    <row r="1100" spans="2:8" ht="19.5" customHeight="1">
      <c r="B1100" s="1556"/>
      <c r="C1100" s="1267" t="s">
        <v>4043</v>
      </c>
      <c r="D1100" s="1611"/>
      <c r="E1100" s="1212"/>
      <c r="F1100" s="43"/>
      <c r="G1100" s="1171"/>
      <c r="H1100" s="1211"/>
    </row>
    <row r="1101" spans="2:8" ht="20.100000000000001" customHeight="1">
      <c r="B1101" s="1556"/>
      <c r="C1101" s="1268" t="s">
        <v>4044</v>
      </c>
      <c r="D1101" s="1559"/>
      <c r="E1101" s="1212"/>
      <c r="F1101" s="43"/>
      <c r="G1101" s="1171"/>
      <c r="H1101" s="1211"/>
    </row>
    <row r="1102" spans="2:8" ht="20.100000000000001" customHeight="1">
      <c r="B1102" s="1556"/>
      <c r="C1102" s="1268" t="s">
        <v>4843</v>
      </c>
      <c r="D1102" s="1559"/>
      <c r="E1102" s="1212"/>
      <c r="F1102" s="43"/>
      <c r="G1102" s="1171"/>
      <c r="H1102" s="1211"/>
    </row>
    <row r="1103" spans="2:8" ht="20.100000000000001" customHeight="1">
      <c r="B1103" s="1556"/>
      <c r="C1103" s="1268" t="s">
        <v>4744</v>
      </c>
      <c r="D1103" s="1559"/>
      <c r="E1103" s="1212"/>
      <c r="F1103" s="43"/>
      <c r="G1103" s="1171"/>
      <c r="H1103" s="1211"/>
    </row>
    <row r="1104" spans="2:8" ht="20.100000000000001" customHeight="1">
      <c r="B1104" s="1556"/>
      <c r="C1104" s="1268" t="s">
        <v>4745</v>
      </c>
      <c r="D1104" s="1559"/>
      <c r="E1104" s="1212"/>
      <c r="F1104" s="43"/>
      <c r="G1104" s="1171"/>
      <c r="H1104" s="1211"/>
    </row>
    <row r="1105" spans="2:8" ht="20.100000000000001" customHeight="1">
      <c r="B1105" s="1556"/>
      <c r="C1105" s="1268" t="s">
        <v>4045</v>
      </c>
      <c r="D1105" s="1559"/>
      <c r="E1105" s="1212"/>
      <c r="F1105" s="43"/>
      <c r="G1105" s="1171"/>
      <c r="H1105" s="1211"/>
    </row>
    <row r="1106" spans="2:8" ht="31.5" customHeight="1">
      <c r="B1106" s="1556"/>
      <c r="C1106" s="1269" t="s">
        <v>4046</v>
      </c>
      <c r="D1106" s="1559"/>
      <c r="E1106" s="1189"/>
      <c r="F1106" s="51"/>
      <c r="G1106" s="1173"/>
      <c r="H1106" s="1211"/>
    </row>
    <row r="1107" spans="2:8" s="1263" customFormat="1" ht="25.5">
      <c r="B1107" s="1557"/>
      <c r="C1107" s="1270" t="s">
        <v>2790</v>
      </c>
      <c r="D1107" s="1560"/>
      <c r="E1107" s="1175" t="s">
        <v>4834</v>
      </c>
      <c r="F1107" s="55">
        <v>138</v>
      </c>
      <c r="G1107" s="1271"/>
      <c r="H1107" s="1194">
        <f>F1107*G1107</f>
        <v>0</v>
      </c>
    </row>
    <row r="1108" spans="2:8" ht="39.75" customHeight="1">
      <c r="B1108" s="1555" t="s">
        <v>2815</v>
      </c>
      <c r="C1108" s="1262" t="s">
        <v>4746</v>
      </c>
      <c r="D1108" s="1610"/>
      <c r="E1108" s="1155"/>
      <c r="F1108" s="49"/>
      <c r="G1108" s="712"/>
      <c r="H1108" s="1170"/>
    </row>
    <row r="1109" spans="2:8" ht="38.25">
      <c r="B1109" s="1556"/>
      <c r="C1109" s="1131" t="s">
        <v>4747</v>
      </c>
      <c r="D1109" s="1611"/>
      <c r="E1109" s="1186"/>
      <c r="F1109" s="50"/>
      <c r="G1109" s="714"/>
      <c r="H1109" s="1172"/>
    </row>
    <row r="1110" spans="2:8">
      <c r="B1110" s="1556"/>
      <c r="C1110" s="1131" t="s">
        <v>4041</v>
      </c>
      <c r="D1110" s="1611"/>
      <c r="E1110" s="1188"/>
      <c r="F1110" s="50"/>
      <c r="G1110" s="1171"/>
      <c r="H1110" s="1172"/>
    </row>
    <row r="1111" spans="2:8" s="1263" customFormat="1" ht="20.100000000000001" customHeight="1">
      <c r="B1111" s="1557"/>
      <c r="C1111" s="1270" t="s">
        <v>2789</v>
      </c>
      <c r="D1111" s="1560"/>
      <c r="E1111" s="1130" t="s">
        <v>18</v>
      </c>
      <c r="F1111" s="44">
        <v>63</v>
      </c>
      <c r="G1111" s="1264"/>
      <c r="H1111" s="1194">
        <f>F1111*G1111</f>
        <v>0</v>
      </c>
    </row>
    <row r="1112" spans="2:8" ht="38.25">
      <c r="B1112" s="1555" t="s">
        <v>2816</v>
      </c>
      <c r="C1112" s="1262" t="s">
        <v>4748</v>
      </c>
      <c r="D1112" s="1610"/>
      <c r="E1112" s="1155"/>
      <c r="F1112" s="49"/>
      <c r="G1112" s="712"/>
      <c r="H1112" s="1170"/>
    </row>
    <row r="1113" spans="2:8" ht="25.5">
      <c r="B1113" s="1556"/>
      <c r="C1113" s="1131" t="s">
        <v>4749</v>
      </c>
      <c r="D1113" s="1611"/>
      <c r="E1113" s="1186"/>
      <c r="F1113" s="50"/>
      <c r="G1113" s="714"/>
      <c r="H1113" s="1172"/>
    </row>
    <row r="1114" spans="2:8">
      <c r="B1114" s="1556"/>
      <c r="C1114" s="1131" t="s">
        <v>4750</v>
      </c>
      <c r="D1114" s="1611"/>
      <c r="E1114" s="1186"/>
      <c r="F1114" s="50"/>
      <c r="G1114" s="714"/>
      <c r="H1114" s="1172"/>
    </row>
    <row r="1115" spans="2:8">
      <c r="B1115" s="1556"/>
      <c r="C1115" s="1131" t="s">
        <v>4041</v>
      </c>
      <c r="D1115" s="1611"/>
      <c r="E1115" s="1188"/>
      <c r="F1115" s="50"/>
      <c r="G1115" s="1171"/>
      <c r="H1115" s="1172"/>
    </row>
    <row r="1116" spans="2:8" ht="20.100000000000001" customHeight="1">
      <c r="B1116" s="1557"/>
      <c r="C1116" s="1270" t="s">
        <v>2789</v>
      </c>
      <c r="D1116" s="1560"/>
      <c r="E1116" s="1130" t="s">
        <v>18</v>
      </c>
      <c r="F1116" s="44">
        <v>76</v>
      </c>
      <c r="G1116" s="1261"/>
      <c r="H1116" s="1194">
        <f>F1116*G1116</f>
        <v>0</v>
      </c>
    </row>
    <row r="1117" spans="2:8" s="728" customFormat="1" ht="38.25">
      <c r="B1117" s="1555" t="s">
        <v>2817</v>
      </c>
      <c r="C1117" s="1262" t="s">
        <v>4751</v>
      </c>
      <c r="D1117" s="1610"/>
      <c r="E1117" s="1180"/>
      <c r="F1117" s="119"/>
      <c r="G1117" s="721"/>
      <c r="H1117" s="1209"/>
    </row>
    <row r="1118" spans="2:8" s="728" customFormat="1" ht="25.5">
      <c r="B1118" s="1556"/>
      <c r="C1118" s="1131" t="s">
        <v>1250</v>
      </c>
      <c r="D1118" s="1611"/>
      <c r="E1118" s="1212"/>
      <c r="F1118" s="43"/>
      <c r="G1118" s="1135"/>
      <c r="H1118" s="1211"/>
    </row>
    <row r="1119" spans="2:8" s="728" customFormat="1" ht="25.5">
      <c r="B1119" s="1556"/>
      <c r="C1119" s="1131" t="s">
        <v>4752</v>
      </c>
      <c r="D1119" s="1611"/>
      <c r="E1119" s="1212"/>
      <c r="F1119" s="43"/>
      <c r="G1119" s="1135"/>
      <c r="H1119" s="1211"/>
    </row>
    <row r="1120" spans="2:8" s="728" customFormat="1">
      <c r="B1120" s="1556"/>
      <c r="C1120" s="1131" t="s">
        <v>4041</v>
      </c>
      <c r="D1120" s="1611"/>
      <c r="E1120" s="1272"/>
      <c r="F1120" s="43"/>
      <c r="G1120" s="722"/>
      <c r="H1120" s="1211"/>
    </row>
    <row r="1121" spans="2:8" ht="20.100000000000001" customHeight="1">
      <c r="B1121" s="1557"/>
      <c r="C1121" s="1270" t="s">
        <v>2789</v>
      </c>
      <c r="D1121" s="1560"/>
      <c r="E1121" s="1130" t="s">
        <v>18</v>
      </c>
      <c r="F1121" s="44">
        <v>7</v>
      </c>
      <c r="G1121" s="1261"/>
      <c r="H1121" s="1194">
        <f>F1121*G1121</f>
        <v>0</v>
      </c>
    </row>
    <row r="1122" spans="2:8" ht="38.25">
      <c r="B1122" s="1555" t="s">
        <v>2818</v>
      </c>
      <c r="C1122" s="1259" t="s">
        <v>4047</v>
      </c>
      <c r="D1122" s="1558"/>
      <c r="F1122" s="146"/>
      <c r="G1122" s="721"/>
      <c r="H1122" s="1209"/>
    </row>
    <row r="1123" spans="2:8" ht="21" customHeight="1">
      <c r="B1123" s="1556"/>
      <c r="C1123" s="1273" t="s">
        <v>4043</v>
      </c>
      <c r="D1123" s="1559"/>
      <c r="F1123" s="722"/>
      <c r="G1123" s="722"/>
      <c r="H1123" s="1211"/>
    </row>
    <row r="1124" spans="2:8" ht="20.100000000000001" customHeight="1">
      <c r="B1124" s="1556"/>
      <c r="C1124" s="1129" t="s">
        <v>4753</v>
      </c>
      <c r="D1124" s="1559"/>
      <c r="F1124" s="722"/>
      <c r="G1124" s="722"/>
      <c r="H1124" s="1211"/>
    </row>
    <row r="1125" spans="2:8" ht="20.100000000000001" customHeight="1">
      <c r="B1125" s="1556"/>
      <c r="C1125" s="1129" t="s">
        <v>4754</v>
      </c>
      <c r="D1125" s="1559"/>
      <c r="F1125" s="722"/>
      <c r="G1125" s="722"/>
      <c r="H1125" s="1211"/>
    </row>
    <row r="1126" spans="2:8" ht="20.100000000000001" customHeight="1">
      <c r="B1126" s="1556"/>
      <c r="C1126" s="1129" t="s">
        <v>4755</v>
      </c>
      <c r="D1126" s="1559"/>
      <c r="F1126" s="722"/>
      <c r="G1126" s="722"/>
      <c r="H1126" s="1211"/>
    </row>
    <row r="1127" spans="2:8" ht="20.100000000000001" customHeight="1">
      <c r="B1127" s="1556"/>
      <c r="C1127" s="1129" t="s">
        <v>4756</v>
      </c>
      <c r="D1127" s="1559"/>
      <c r="F1127" s="722"/>
      <c r="G1127" s="722"/>
      <c r="H1127" s="1211"/>
    </row>
    <row r="1128" spans="2:8" ht="20.100000000000001" customHeight="1">
      <c r="B1128" s="1556"/>
      <c r="C1128" s="1129" t="s">
        <v>4757</v>
      </c>
      <c r="D1128" s="1559"/>
      <c r="F1128" s="722"/>
      <c r="G1128" s="722"/>
      <c r="H1128" s="1211"/>
    </row>
    <row r="1129" spans="2:8" ht="20.100000000000001" customHeight="1">
      <c r="B1129" s="1556"/>
      <c r="C1129" s="1129" t="s">
        <v>4758</v>
      </c>
      <c r="D1129" s="1559"/>
      <c r="F1129" s="722"/>
      <c r="G1129" s="722"/>
      <c r="H1129" s="1211"/>
    </row>
    <row r="1130" spans="2:8" ht="20.100000000000001" customHeight="1">
      <c r="B1130" s="1556"/>
      <c r="C1130" s="1129" t="s">
        <v>4759</v>
      </c>
      <c r="D1130" s="1559"/>
      <c r="F1130" s="722"/>
      <c r="G1130" s="722"/>
      <c r="H1130" s="1211"/>
    </row>
    <row r="1131" spans="2:8" ht="25.5">
      <c r="B1131" s="1556"/>
      <c r="C1131" s="1273" t="s">
        <v>4048</v>
      </c>
      <c r="D1131" s="1559"/>
      <c r="E1131" s="1210"/>
      <c r="F1131" s="120"/>
      <c r="G1131" s="1255"/>
      <c r="H1131" s="1211"/>
    </row>
    <row r="1132" spans="2:8" s="1263" customFormat="1" ht="25.5">
      <c r="B1132" s="1557"/>
      <c r="C1132" s="1270" t="s">
        <v>2791</v>
      </c>
      <c r="D1132" s="1560"/>
      <c r="E1132" s="1191" t="s">
        <v>4834</v>
      </c>
      <c r="F1132" s="45">
        <v>90</v>
      </c>
      <c r="G1132" s="1274"/>
      <c r="H1132" s="1194">
        <f>F1132*G1132</f>
        <v>0</v>
      </c>
    </row>
    <row r="1133" spans="2:8" ht="51">
      <c r="B1133" s="1555" t="s">
        <v>2819</v>
      </c>
      <c r="C1133" s="1259" t="s">
        <v>4853</v>
      </c>
      <c r="D1133" s="1610"/>
      <c r="E1133" s="1155"/>
      <c r="F1133" s="49"/>
      <c r="G1133" s="712"/>
      <c r="H1133" s="1170"/>
    </row>
    <row r="1134" spans="2:8" ht="30" customHeight="1">
      <c r="B1134" s="1556"/>
      <c r="C1134" s="1256" t="s">
        <v>4760</v>
      </c>
      <c r="D1134" s="1611"/>
      <c r="E1134" s="1186"/>
      <c r="F1134" s="50"/>
      <c r="G1134" s="714"/>
      <c r="H1134" s="1172"/>
    </row>
    <row r="1135" spans="2:8" ht="29.25" customHeight="1">
      <c r="B1135" s="1556"/>
      <c r="C1135" s="1256" t="s">
        <v>4049</v>
      </c>
      <c r="D1135" s="1611"/>
      <c r="E1135" s="1186"/>
      <c r="F1135" s="50"/>
      <c r="G1135" s="714"/>
      <c r="H1135" s="1172"/>
    </row>
    <row r="1136" spans="2:8">
      <c r="B1136" s="1556"/>
      <c r="C1136" s="1131" t="s">
        <v>4041</v>
      </c>
      <c r="D1136" s="1611"/>
      <c r="E1136" s="1188"/>
      <c r="F1136" s="50"/>
      <c r="G1136" s="1171"/>
      <c r="H1136" s="1172"/>
    </row>
    <row r="1137" spans="2:8" s="1263" customFormat="1" ht="20.100000000000001" customHeight="1">
      <c r="B1137" s="1557"/>
      <c r="C1137" s="1270" t="s">
        <v>2789</v>
      </c>
      <c r="D1137" s="1560"/>
      <c r="E1137" s="1191" t="s">
        <v>18</v>
      </c>
      <c r="F1137" s="45">
        <v>10</v>
      </c>
      <c r="G1137" s="1274"/>
      <c r="H1137" s="1194">
        <f>F1137*G1137</f>
        <v>0</v>
      </c>
    </row>
    <row r="1138" spans="2:8" ht="38.25">
      <c r="B1138" s="1643" t="s">
        <v>2820</v>
      </c>
      <c r="C1138" s="1259" t="s">
        <v>4761</v>
      </c>
      <c r="D1138" s="1610"/>
      <c r="E1138" s="1155"/>
      <c r="F1138" s="49"/>
      <c r="G1138" s="712"/>
      <c r="H1138" s="1170"/>
    </row>
    <row r="1139" spans="2:8" ht="25.5">
      <c r="B1139" s="1644"/>
      <c r="C1139" s="1256" t="s">
        <v>4762</v>
      </c>
      <c r="D1139" s="1611"/>
      <c r="E1139" s="1186"/>
      <c r="F1139" s="50"/>
      <c r="G1139" s="714"/>
      <c r="H1139" s="1172"/>
    </row>
    <row r="1140" spans="2:8">
      <c r="B1140" s="1644"/>
      <c r="C1140" s="1131" t="s">
        <v>4041</v>
      </c>
      <c r="D1140" s="1611"/>
      <c r="E1140" s="1188"/>
      <c r="F1140" s="50"/>
      <c r="G1140" s="1171"/>
      <c r="H1140" s="1172"/>
    </row>
    <row r="1141" spans="2:8" ht="20.100000000000001" customHeight="1">
      <c r="B1141" s="1645"/>
      <c r="C1141" s="1139" t="s">
        <v>2789</v>
      </c>
      <c r="D1141" s="1560"/>
      <c r="E1141" s="1130" t="s">
        <v>18</v>
      </c>
      <c r="F1141" s="44">
        <v>9</v>
      </c>
      <c r="G1141" s="1261"/>
      <c r="H1141" s="1194">
        <f>F1141*G1141</f>
        <v>0</v>
      </c>
    </row>
    <row r="1142" spans="2:8" ht="38.25">
      <c r="B1142" s="1555" t="s">
        <v>2821</v>
      </c>
      <c r="C1142" s="1259" t="s">
        <v>4763</v>
      </c>
      <c r="D1142" s="1610"/>
      <c r="E1142" s="1155"/>
      <c r="F1142" s="49"/>
      <c r="G1142" s="712"/>
      <c r="H1142" s="1170"/>
    </row>
    <row r="1143" spans="2:8" ht="38.25">
      <c r="B1143" s="1556"/>
      <c r="C1143" s="1256" t="s">
        <v>4764</v>
      </c>
      <c r="D1143" s="1611"/>
      <c r="E1143" s="1186"/>
      <c r="F1143" s="50"/>
      <c r="G1143" s="714"/>
      <c r="H1143" s="1172"/>
    </row>
    <row r="1144" spans="2:8">
      <c r="B1144" s="1556"/>
      <c r="C1144" s="1131" t="s">
        <v>4041</v>
      </c>
      <c r="D1144" s="1611"/>
      <c r="E1144" s="1188"/>
      <c r="F1144" s="50"/>
      <c r="G1144" s="1171"/>
      <c r="H1144" s="1172"/>
    </row>
    <row r="1145" spans="2:8" ht="20.100000000000001" customHeight="1">
      <c r="B1145" s="1557"/>
      <c r="C1145" s="1139" t="s">
        <v>2789</v>
      </c>
      <c r="D1145" s="1560"/>
      <c r="E1145" s="1130" t="s">
        <v>18</v>
      </c>
      <c r="F1145" s="44">
        <v>42</v>
      </c>
      <c r="G1145" s="1261"/>
      <c r="H1145" s="1194">
        <f>F1145*G1145</f>
        <v>0</v>
      </c>
    </row>
    <row r="1146" spans="2:8" ht="51">
      <c r="B1146" s="1555" t="s">
        <v>2822</v>
      </c>
      <c r="C1146" s="1259" t="s">
        <v>4856</v>
      </c>
      <c r="D1146" s="1558"/>
      <c r="E1146" s="1155"/>
      <c r="F1146" s="49"/>
      <c r="G1146" s="712"/>
      <c r="H1146" s="1170"/>
    </row>
    <row r="1147" spans="2:8" ht="25.5">
      <c r="B1147" s="1556"/>
      <c r="C1147" s="1256" t="s">
        <v>4835</v>
      </c>
      <c r="D1147" s="1559"/>
      <c r="E1147" s="1186"/>
      <c r="F1147" s="50"/>
      <c r="G1147" s="714"/>
      <c r="H1147" s="1172"/>
    </row>
    <row r="1148" spans="2:8">
      <c r="B1148" s="1556"/>
      <c r="C1148" s="1131" t="s">
        <v>4041</v>
      </c>
      <c r="D1148" s="1559"/>
      <c r="E1148" s="1188"/>
      <c r="F1148" s="50"/>
      <c r="G1148" s="1171"/>
      <c r="H1148" s="1172"/>
    </row>
    <row r="1149" spans="2:8" s="1263" customFormat="1" ht="20.100000000000001" customHeight="1">
      <c r="B1149" s="1557"/>
      <c r="C1149" s="1139" t="s">
        <v>2789</v>
      </c>
      <c r="D1149" s="1560"/>
      <c r="E1149" s="1130" t="s">
        <v>18</v>
      </c>
      <c r="F1149" s="44">
        <v>1</v>
      </c>
      <c r="G1149" s="1264"/>
      <c r="H1149" s="1194">
        <f>F1149*G1149</f>
        <v>0</v>
      </c>
    </row>
    <row r="1150" spans="2:8" ht="25.5">
      <c r="B1150" s="1555" t="s">
        <v>2823</v>
      </c>
      <c r="C1150" s="1259" t="s">
        <v>4765</v>
      </c>
      <c r="D1150" s="1610"/>
      <c r="E1150" s="1155"/>
      <c r="F1150" s="49"/>
      <c r="G1150" s="712"/>
      <c r="H1150" s="1170"/>
    </row>
    <row r="1151" spans="2:8" ht="38.25">
      <c r="B1151" s="1556"/>
      <c r="C1151" s="1256" t="s">
        <v>4766</v>
      </c>
      <c r="D1151" s="1611"/>
      <c r="E1151" s="1186"/>
      <c r="F1151" s="50"/>
      <c r="G1151" s="714"/>
      <c r="H1151" s="1172"/>
    </row>
    <row r="1152" spans="2:8">
      <c r="B1152" s="1556"/>
      <c r="C1152" s="1131" t="s">
        <v>4041</v>
      </c>
      <c r="D1152" s="1611"/>
      <c r="E1152" s="1188"/>
      <c r="F1152" s="50"/>
      <c r="G1152" s="1171"/>
      <c r="H1152" s="1172"/>
    </row>
    <row r="1153" spans="2:8" s="1263" customFormat="1" ht="20.100000000000001" customHeight="1">
      <c r="B1153" s="1557"/>
      <c r="C1153" s="1139" t="s">
        <v>2789</v>
      </c>
      <c r="D1153" s="1560"/>
      <c r="E1153" s="1130" t="s">
        <v>18</v>
      </c>
      <c r="F1153" s="44">
        <v>7</v>
      </c>
      <c r="G1153" s="1264"/>
      <c r="H1153" s="1194">
        <f>F1153*G1153</f>
        <v>0</v>
      </c>
    </row>
    <row r="1154" spans="2:8" ht="38.25">
      <c r="B1154" s="1555" t="s">
        <v>2824</v>
      </c>
      <c r="C1154" s="1259" t="s">
        <v>4767</v>
      </c>
      <c r="D1154" s="1610"/>
      <c r="E1154" s="1155"/>
      <c r="F1154" s="49"/>
      <c r="G1154" s="712"/>
      <c r="H1154" s="1170"/>
    </row>
    <row r="1155" spans="2:8" ht="25.5">
      <c r="B1155" s="1556"/>
      <c r="C1155" s="1256" t="s">
        <v>4768</v>
      </c>
      <c r="D1155" s="1611"/>
      <c r="E1155" s="1186"/>
      <c r="F1155" s="50"/>
      <c r="G1155" s="714"/>
      <c r="H1155" s="1172"/>
    </row>
    <row r="1156" spans="2:8">
      <c r="B1156" s="1556"/>
      <c r="C1156" s="1131" t="s">
        <v>4041</v>
      </c>
      <c r="D1156" s="1611"/>
      <c r="E1156" s="1188"/>
      <c r="F1156" s="50"/>
      <c r="G1156" s="1171"/>
      <c r="H1156" s="1172"/>
    </row>
    <row r="1157" spans="2:8" ht="20.100000000000001" customHeight="1">
      <c r="B1157" s="1557"/>
      <c r="C1157" s="1139" t="s">
        <v>2789</v>
      </c>
      <c r="D1157" s="1560"/>
      <c r="E1157" s="1130" t="s">
        <v>18</v>
      </c>
      <c r="F1157" s="44">
        <v>5</v>
      </c>
      <c r="G1157" s="1261"/>
      <c r="H1157" s="1194">
        <f>F1157*G1157</f>
        <v>0</v>
      </c>
    </row>
    <row r="1158" spans="2:8" ht="38.25">
      <c r="B1158" s="1555" t="s">
        <v>2825</v>
      </c>
      <c r="C1158" s="1259" t="s">
        <v>4769</v>
      </c>
      <c r="D1158" s="1610"/>
      <c r="E1158" s="1155"/>
      <c r="F1158" s="49"/>
      <c r="G1158" s="712"/>
      <c r="H1158" s="1170"/>
    </row>
    <row r="1159" spans="2:8" ht="38.25">
      <c r="B1159" s="1556"/>
      <c r="C1159" s="1256" t="s">
        <v>4770</v>
      </c>
      <c r="D1159" s="1611"/>
      <c r="E1159" s="1186"/>
      <c r="F1159" s="50"/>
      <c r="G1159" s="714"/>
      <c r="H1159" s="1172"/>
    </row>
    <row r="1160" spans="2:8">
      <c r="B1160" s="1556"/>
      <c r="C1160" s="1131" t="s">
        <v>4041</v>
      </c>
      <c r="D1160" s="1611"/>
      <c r="E1160" s="1188"/>
      <c r="F1160" s="50"/>
      <c r="G1160" s="1171"/>
      <c r="H1160" s="1172"/>
    </row>
    <row r="1161" spans="2:8" ht="20.100000000000001" customHeight="1">
      <c r="B1161" s="1557"/>
      <c r="C1161" s="1139" t="s">
        <v>2789</v>
      </c>
      <c r="D1161" s="1560"/>
      <c r="E1161" s="1130" t="s">
        <v>18</v>
      </c>
      <c r="F1161" s="44">
        <v>3</v>
      </c>
      <c r="G1161" s="1261"/>
      <c r="H1161" s="1194">
        <f>F1161*G1161</f>
        <v>0</v>
      </c>
    </row>
    <row r="1162" spans="2:8" ht="38.25">
      <c r="B1162" s="1555" t="s">
        <v>2826</v>
      </c>
      <c r="C1162" s="1259" t="s">
        <v>4771</v>
      </c>
      <c r="D1162" s="1610"/>
      <c r="E1162" s="1155"/>
      <c r="F1162" s="49"/>
      <c r="G1162" s="712"/>
      <c r="H1162" s="1170"/>
    </row>
    <row r="1163" spans="2:8">
      <c r="B1163" s="1556"/>
      <c r="C1163" s="1131" t="s">
        <v>4041</v>
      </c>
      <c r="D1163" s="1611"/>
      <c r="E1163" s="1188"/>
      <c r="F1163" s="50"/>
      <c r="G1163" s="1171"/>
      <c r="H1163" s="1172"/>
    </row>
    <row r="1164" spans="2:8" ht="20.100000000000001" customHeight="1">
      <c r="B1164" s="1557"/>
      <c r="C1164" s="1139" t="s">
        <v>2789</v>
      </c>
      <c r="D1164" s="1560"/>
      <c r="E1164" s="1130" t="s">
        <v>18</v>
      </c>
      <c r="F1164" s="44">
        <v>32</v>
      </c>
      <c r="G1164" s="1261"/>
      <c r="H1164" s="1194">
        <f>F1164*G1164</f>
        <v>0</v>
      </c>
    </row>
    <row r="1165" spans="2:8" ht="46.5" customHeight="1">
      <c r="B1165" s="1555" t="s">
        <v>2827</v>
      </c>
      <c r="C1165" s="1259" t="s">
        <v>4849</v>
      </c>
      <c r="D1165" s="1610"/>
      <c r="E1165" s="1155"/>
      <c r="F1165" s="49"/>
      <c r="G1165" s="712"/>
      <c r="H1165" s="1170"/>
    </row>
    <row r="1166" spans="2:8" ht="38.25">
      <c r="B1166" s="1556"/>
      <c r="C1166" s="1256" t="s">
        <v>4836</v>
      </c>
      <c r="D1166" s="1611"/>
      <c r="E1166" s="1186"/>
      <c r="F1166" s="50"/>
      <c r="G1166" s="714"/>
      <c r="H1166" s="1172"/>
    </row>
    <row r="1167" spans="2:8">
      <c r="B1167" s="1556"/>
      <c r="C1167" s="1131" t="s">
        <v>4041</v>
      </c>
      <c r="D1167" s="1611"/>
      <c r="E1167" s="1188"/>
      <c r="F1167" s="50"/>
      <c r="G1167" s="1171"/>
      <c r="H1167" s="1172"/>
    </row>
    <row r="1168" spans="2:8">
      <c r="B1168" s="1556"/>
      <c r="C1168" s="1131" t="s">
        <v>4041</v>
      </c>
      <c r="D1168" s="1611"/>
      <c r="E1168" s="1188"/>
      <c r="F1168" s="50"/>
      <c r="G1168" s="1171"/>
      <c r="H1168" s="1172"/>
    </row>
    <row r="1169" spans="2:8" ht="20.100000000000001" customHeight="1">
      <c r="B1169" s="1557"/>
      <c r="C1169" s="1139" t="s">
        <v>2789</v>
      </c>
      <c r="D1169" s="1560"/>
      <c r="E1169" s="1130" t="s">
        <v>18</v>
      </c>
      <c r="F1169" s="44">
        <v>2</v>
      </c>
      <c r="G1169" s="1261"/>
      <c r="H1169" s="1194">
        <f>F1169*G1169</f>
        <v>0</v>
      </c>
    </row>
    <row r="1170" spans="2:8" ht="25.5">
      <c r="B1170" s="1555" t="s">
        <v>2828</v>
      </c>
      <c r="C1170" s="1259" t="s">
        <v>4837</v>
      </c>
      <c r="D1170" s="1610"/>
      <c r="E1170" s="1155"/>
      <c r="F1170" s="49"/>
      <c r="G1170" s="712"/>
      <c r="H1170" s="1170"/>
    </row>
    <row r="1171" spans="2:8" ht="25.5">
      <c r="B1171" s="1556"/>
      <c r="C1171" s="1256" t="s">
        <v>4772</v>
      </c>
      <c r="D1171" s="1611"/>
      <c r="E1171" s="1186"/>
      <c r="F1171" s="50"/>
      <c r="G1171" s="714"/>
      <c r="H1171" s="1172"/>
    </row>
    <row r="1172" spans="2:8">
      <c r="B1172" s="1556"/>
      <c r="C1172" s="1131" t="s">
        <v>4041</v>
      </c>
      <c r="D1172" s="1611"/>
      <c r="E1172" s="1188"/>
      <c r="F1172" s="50"/>
      <c r="G1172" s="1171"/>
      <c r="H1172" s="1172"/>
    </row>
    <row r="1173" spans="2:8" ht="20.100000000000001" customHeight="1">
      <c r="B1173" s="1557"/>
      <c r="C1173" s="1139" t="s">
        <v>2789</v>
      </c>
      <c r="D1173" s="1560"/>
      <c r="E1173" s="1130" t="s">
        <v>18</v>
      </c>
      <c r="F1173" s="44">
        <v>67</v>
      </c>
      <c r="G1173" s="1261"/>
      <c r="H1173" s="1194">
        <f>F1173*G1173</f>
        <v>0</v>
      </c>
    </row>
    <row r="1174" spans="2:8" ht="38.25">
      <c r="B1174" s="1555" t="s">
        <v>2829</v>
      </c>
      <c r="C1174" s="1259" t="s">
        <v>4773</v>
      </c>
      <c r="D1174" s="1610"/>
      <c r="E1174" s="1155"/>
      <c r="F1174" s="49"/>
      <c r="G1174" s="712"/>
      <c r="H1174" s="1170"/>
    </row>
    <row r="1175" spans="2:8" ht="38.25">
      <c r="B1175" s="1556"/>
      <c r="C1175" s="1256" t="s">
        <v>4774</v>
      </c>
      <c r="D1175" s="1611"/>
      <c r="E1175" s="1186"/>
      <c r="F1175" s="50"/>
      <c r="G1175" s="714"/>
      <c r="H1175" s="1172"/>
    </row>
    <row r="1176" spans="2:8">
      <c r="B1176" s="1556"/>
      <c r="C1176" s="1131" t="s">
        <v>4041</v>
      </c>
      <c r="D1176" s="1611"/>
      <c r="E1176" s="1188"/>
      <c r="F1176" s="50"/>
      <c r="G1176" s="1171"/>
      <c r="H1176" s="1172"/>
    </row>
    <row r="1177" spans="2:8" ht="20.100000000000001" customHeight="1">
      <c r="B1177" s="1557"/>
      <c r="C1177" s="1139" t="s">
        <v>2789</v>
      </c>
      <c r="D1177" s="1560"/>
      <c r="E1177" s="1130" t="s">
        <v>18</v>
      </c>
      <c r="F1177" s="44">
        <v>50</v>
      </c>
      <c r="G1177" s="1261"/>
      <c r="H1177" s="1194">
        <f>F1177*G1177</f>
        <v>0</v>
      </c>
    </row>
    <row r="1178" spans="2:8" ht="51">
      <c r="B1178" s="1555" t="s">
        <v>2830</v>
      </c>
      <c r="C1178" s="1259" t="s">
        <v>4838</v>
      </c>
      <c r="D1178" s="1558"/>
      <c r="E1178" s="1275"/>
      <c r="F1178" s="146"/>
      <c r="G1178" s="721"/>
      <c r="H1178" s="1209"/>
    </row>
    <row r="1179" spans="2:8">
      <c r="B1179" s="1556"/>
      <c r="C1179" s="1131" t="s">
        <v>4041</v>
      </c>
      <c r="D1179" s="1559"/>
      <c r="E1179" s="1188"/>
      <c r="F1179" s="50"/>
      <c r="G1179" s="1171"/>
      <c r="H1179" s="1172"/>
    </row>
    <row r="1180" spans="2:8" ht="18" customHeight="1">
      <c r="B1180" s="1556"/>
      <c r="C1180" s="1276" t="s">
        <v>1251</v>
      </c>
      <c r="D1180" s="1559"/>
      <c r="E1180" s="1257"/>
      <c r="F1180" s="43"/>
      <c r="G1180" s="722"/>
      <c r="H1180" s="1211"/>
    </row>
    <row r="1181" spans="2:8" s="1263" customFormat="1">
      <c r="B1181" s="1556"/>
      <c r="C1181" s="1129" t="s">
        <v>4775</v>
      </c>
      <c r="D1181" s="1559"/>
      <c r="E1181" s="1130" t="s">
        <v>18</v>
      </c>
      <c r="F1181" s="44">
        <v>1</v>
      </c>
      <c r="G1181" s="1264"/>
      <c r="H1181" s="1194">
        <f>F1181*G1181</f>
        <v>0</v>
      </c>
    </row>
    <row r="1182" spans="2:8" s="1263" customFormat="1">
      <c r="B1182" s="1556"/>
      <c r="C1182" s="1129" t="s">
        <v>4776</v>
      </c>
      <c r="D1182" s="1559"/>
      <c r="E1182" s="1130" t="s">
        <v>18</v>
      </c>
      <c r="F1182" s="44">
        <v>3</v>
      </c>
      <c r="G1182" s="1264"/>
      <c r="H1182" s="1194">
        <f t="shared" ref="H1182:H1191" si="16">F1182*G1182</f>
        <v>0</v>
      </c>
    </row>
    <row r="1183" spans="2:8" s="1263" customFormat="1">
      <c r="B1183" s="1556"/>
      <c r="C1183" s="1129" t="s">
        <v>4777</v>
      </c>
      <c r="D1183" s="1559"/>
      <c r="E1183" s="1130" t="s">
        <v>18</v>
      </c>
      <c r="F1183" s="44">
        <v>5</v>
      </c>
      <c r="G1183" s="1264"/>
      <c r="H1183" s="1194">
        <f t="shared" si="16"/>
        <v>0</v>
      </c>
    </row>
    <row r="1184" spans="2:8" s="1263" customFormat="1">
      <c r="B1184" s="1556"/>
      <c r="C1184" s="1129" t="s">
        <v>4778</v>
      </c>
      <c r="D1184" s="1559"/>
      <c r="E1184" s="1130" t="s">
        <v>18</v>
      </c>
      <c r="F1184" s="44">
        <v>3</v>
      </c>
      <c r="G1184" s="1264"/>
      <c r="H1184" s="1194">
        <f t="shared" si="16"/>
        <v>0</v>
      </c>
    </row>
    <row r="1185" spans="2:9" s="1263" customFormat="1">
      <c r="B1185" s="1556"/>
      <c r="C1185" s="1129" t="s">
        <v>4779</v>
      </c>
      <c r="D1185" s="1559"/>
      <c r="E1185" s="1130" t="s">
        <v>18</v>
      </c>
      <c r="F1185" s="44">
        <v>6</v>
      </c>
      <c r="G1185" s="1264"/>
      <c r="H1185" s="1194">
        <f t="shared" si="16"/>
        <v>0</v>
      </c>
    </row>
    <row r="1186" spans="2:9" s="1263" customFormat="1">
      <c r="B1186" s="1556"/>
      <c r="C1186" s="1129" t="s">
        <v>4780</v>
      </c>
      <c r="D1186" s="1559"/>
      <c r="E1186" s="1130" t="s">
        <v>18</v>
      </c>
      <c r="F1186" s="44">
        <v>7</v>
      </c>
      <c r="G1186" s="1264"/>
      <c r="H1186" s="1194">
        <f t="shared" si="16"/>
        <v>0</v>
      </c>
    </row>
    <row r="1187" spans="2:9" s="1263" customFormat="1">
      <c r="B1187" s="1556"/>
      <c r="C1187" s="1129" t="s">
        <v>4781</v>
      </c>
      <c r="D1187" s="1559"/>
      <c r="E1187" s="1130" t="s">
        <v>18</v>
      </c>
      <c r="F1187" s="44">
        <v>1</v>
      </c>
      <c r="G1187" s="1264"/>
      <c r="H1187" s="1194">
        <f t="shared" si="16"/>
        <v>0</v>
      </c>
    </row>
    <row r="1188" spans="2:9" s="1263" customFormat="1">
      <c r="B1188" s="1556"/>
      <c r="C1188" s="1129" t="s">
        <v>4782</v>
      </c>
      <c r="D1188" s="1559"/>
      <c r="E1188" s="1130" t="s">
        <v>18</v>
      </c>
      <c r="F1188" s="44">
        <v>2</v>
      </c>
      <c r="G1188" s="1264"/>
      <c r="H1188" s="1194">
        <f t="shared" si="16"/>
        <v>0</v>
      </c>
      <c r="I1188" s="1277"/>
    </row>
    <row r="1189" spans="2:9" s="1263" customFormat="1">
      <c r="B1189" s="1556"/>
      <c r="C1189" s="1129" t="s">
        <v>4778</v>
      </c>
      <c r="D1189" s="1278"/>
      <c r="E1189" s="1130" t="s">
        <v>18</v>
      </c>
      <c r="F1189" s="44">
        <v>3</v>
      </c>
      <c r="G1189" s="1264"/>
      <c r="H1189" s="1194">
        <f t="shared" si="16"/>
        <v>0</v>
      </c>
      <c r="I1189" s="1277"/>
    </row>
    <row r="1190" spans="2:9" s="1263" customFormat="1">
      <c r="B1190" s="1556"/>
      <c r="C1190" s="1129" t="s">
        <v>4783</v>
      </c>
      <c r="D1190" s="1278"/>
      <c r="E1190" s="1130" t="s">
        <v>18</v>
      </c>
      <c r="F1190" s="44">
        <v>1</v>
      </c>
      <c r="G1190" s="1264"/>
      <c r="H1190" s="1194">
        <f t="shared" si="16"/>
        <v>0</v>
      </c>
      <c r="I1190" s="1277"/>
    </row>
    <row r="1191" spans="2:9" s="1263" customFormat="1">
      <c r="B1191" s="1557"/>
      <c r="C1191" s="1129" t="s">
        <v>4784</v>
      </c>
      <c r="D1191" s="1278"/>
      <c r="E1191" s="1130" t="s">
        <v>18</v>
      </c>
      <c r="F1191" s="44">
        <v>1</v>
      </c>
      <c r="G1191" s="1264"/>
      <c r="H1191" s="1194">
        <f t="shared" si="16"/>
        <v>0</v>
      </c>
      <c r="I1191" s="1277"/>
    </row>
    <row r="1192" spans="2:9" ht="38.25">
      <c r="B1192" s="1555" t="s">
        <v>2831</v>
      </c>
      <c r="C1192" s="1262" t="s">
        <v>4785</v>
      </c>
      <c r="D1192" s="1610"/>
      <c r="E1192" s="1155"/>
      <c r="F1192" s="49"/>
      <c r="G1192" s="712"/>
      <c r="H1192" s="1170" t="str">
        <f>IF(F1192*G1192=0,"",F1192*G1192)</f>
        <v/>
      </c>
    </row>
    <row r="1193" spans="2:9" ht="25.5">
      <c r="B1193" s="1556"/>
      <c r="C1193" s="1131" t="s">
        <v>1252</v>
      </c>
      <c r="D1193" s="1611"/>
      <c r="E1193" s="1188"/>
      <c r="F1193" s="50"/>
      <c r="G1193" s="1171"/>
      <c r="H1193" s="1172"/>
    </row>
    <row r="1194" spans="2:9">
      <c r="B1194" s="1556"/>
      <c r="C1194" s="1131" t="s">
        <v>4041</v>
      </c>
      <c r="D1194" s="1611"/>
      <c r="E1194" s="1188"/>
      <c r="F1194" s="50"/>
      <c r="G1194" s="1171"/>
      <c r="H1194" s="1172"/>
    </row>
    <row r="1195" spans="2:9" ht="20.100000000000001" customHeight="1">
      <c r="B1195" s="1557"/>
      <c r="C1195" s="1139" t="s">
        <v>2789</v>
      </c>
      <c r="D1195" s="1560"/>
      <c r="E1195" s="1130" t="s">
        <v>4834</v>
      </c>
      <c r="F1195" s="44">
        <v>30</v>
      </c>
      <c r="G1195" s="1261"/>
      <c r="H1195" s="1194">
        <f>F1195*G1195</f>
        <v>0</v>
      </c>
    </row>
    <row r="1196" spans="2:9" ht="63.75">
      <c r="B1196" s="1555" t="s">
        <v>2832</v>
      </c>
      <c r="C1196" s="1398" t="s">
        <v>4859</v>
      </c>
      <c r="D1196" s="1558"/>
      <c r="E1196" s="1155"/>
      <c r="F1196" s="49"/>
      <c r="G1196" s="712"/>
      <c r="H1196" s="1170"/>
    </row>
    <row r="1197" spans="2:9">
      <c r="B1197" s="1556"/>
      <c r="C1197" s="1256" t="s">
        <v>4839</v>
      </c>
      <c r="D1197" s="1559"/>
      <c r="E1197" s="1186"/>
      <c r="F1197" s="50"/>
      <c r="G1197" s="714"/>
      <c r="H1197" s="1172"/>
    </row>
    <row r="1198" spans="2:9">
      <c r="B1198" s="1556"/>
      <c r="C1198" s="1256" t="s">
        <v>4041</v>
      </c>
      <c r="D1198" s="1559"/>
      <c r="E1198" s="1186"/>
      <c r="F1198" s="50"/>
      <c r="G1198" s="714"/>
      <c r="H1198" s="1172"/>
    </row>
    <row r="1199" spans="2:9">
      <c r="B1199" s="1557"/>
      <c r="C1199" s="1139" t="s">
        <v>2789</v>
      </c>
      <c r="D1199" s="1560"/>
      <c r="E1199" s="1130" t="s">
        <v>18</v>
      </c>
      <c r="F1199" s="44">
        <v>1</v>
      </c>
      <c r="G1199" s="1261"/>
      <c r="H1199" s="1194">
        <f>F1199*G1199</f>
        <v>0</v>
      </c>
    </row>
    <row r="1200" spans="2:9" ht="63.75">
      <c r="B1200" s="1556" t="s">
        <v>2833</v>
      </c>
      <c r="C1200" s="1397" t="s">
        <v>4858</v>
      </c>
      <c r="D1200" s="1558"/>
      <c r="E1200" s="1186"/>
      <c r="F1200" s="50"/>
      <c r="G1200" s="714"/>
      <c r="H1200" s="1172"/>
    </row>
    <row r="1201" spans="2:8">
      <c r="B1201" s="1556"/>
      <c r="C1201" s="1256" t="s">
        <v>4839</v>
      </c>
      <c r="D1201" s="1559"/>
      <c r="E1201" s="1186"/>
      <c r="F1201" s="50"/>
      <c r="G1201" s="714"/>
      <c r="H1201" s="1172"/>
    </row>
    <row r="1202" spans="2:8">
      <c r="B1202" s="1556"/>
      <c r="C1202" s="1256" t="s">
        <v>4041</v>
      </c>
      <c r="D1202" s="1559"/>
      <c r="E1202" s="1186"/>
      <c r="F1202" s="50"/>
      <c r="G1202" s="714"/>
      <c r="H1202" s="1172"/>
    </row>
    <row r="1203" spans="2:8">
      <c r="B1203" s="1557"/>
      <c r="C1203" s="1139" t="s">
        <v>2789</v>
      </c>
      <c r="D1203" s="1560"/>
      <c r="E1203" s="1130" t="s">
        <v>18</v>
      </c>
      <c r="F1203" s="44">
        <v>1</v>
      </c>
      <c r="G1203" s="1261"/>
      <c r="H1203" s="1194">
        <f>F1203*G1203</f>
        <v>0</v>
      </c>
    </row>
    <row r="1204" spans="2:8" ht="67.5" customHeight="1">
      <c r="B1204" s="1556" t="s">
        <v>2834</v>
      </c>
      <c r="C1204" s="1397" t="s">
        <v>4857</v>
      </c>
      <c r="D1204" s="1558"/>
      <c r="E1204" s="1186"/>
      <c r="F1204" s="50"/>
      <c r="G1204" s="714"/>
      <c r="H1204" s="1172"/>
    </row>
    <row r="1205" spans="2:8">
      <c r="B1205" s="1556"/>
      <c r="C1205" s="1256" t="s">
        <v>4839</v>
      </c>
      <c r="D1205" s="1559"/>
      <c r="E1205" s="1186"/>
      <c r="F1205" s="50"/>
      <c r="G1205" s="714"/>
      <c r="H1205" s="1172"/>
    </row>
    <row r="1206" spans="2:8">
      <c r="B1206" s="1556"/>
      <c r="C1206" s="1256" t="s">
        <v>4041</v>
      </c>
      <c r="D1206" s="1559"/>
      <c r="E1206" s="1188"/>
      <c r="F1206" s="50"/>
      <c r="G1206" s="1171"/>
      <c r="H1206" s="1172"/>
    </row>
    <row r="1207" spans="2:8" ht="20.100000000000001" customHeight="1">
      <c r="B1207" s="1557"/>
      <c r="C1207" s="1139" t="s">
        <v>2789</v>
      </c>
      <c r="D1207" s="1560"/>
      <c r="E1207" s="1130" t="s">
        <v>18</v>
      </c>
      <c r="F1207" s="44">
        <v>1</v>
      </c>
      <c r="G1207" s="1261"/>
      <c r="H1207" s="1194">
        <f>F1207*G1207</f>
        <v>0</v>
      </c>
    </row>
    <row r="1208" spans="2:8" ht="25.5">
      <c r="B1208" s="1555" t="s">
        <v>2835</v>
      </c>
      <c r="C1208" s="1259" t="s">
        <v>4786</v>
      </c>
      <c r="D1208" s="1610"/>
      <c r="E1208" s="1155"/>
      <c r="F1208" s="49"/>
      <c r="G1208" s="712"/>
      <c r="H1208" s="1170"/>
    </row>
    <row r="1209" spans="2:8" ht="39.75" customHeight="1">
      <c r="B1209" s="1556"/>
      <c r="C1209" s="1256" t="s">
        <v>4787</v>
      </c>
      <c r="D1209" s="1611"/>
      <c r="E1209" s="1186"/>
      <c r="F1209" s="50"/>
      <c r="G1209" s="714"/>
      <c r="H1209" s="1172"/>
    </row>
    <row r="1210" spans="2:8">
      <c r="B1210" s="1556"/>
      <c r="C1210" s="1131" t="s">
        <v>4041</v>
      </c>
      <c r="D1210" s="1611"/>
      <c r="E1210" s="1188"/>
      <c r="F1210" s="50"/>
      <c r="G1210" s="1171"/>
      <c r="H1210" s="1172"/>
    </row>
    <row r="1211" spans="2:8" ht="20.100000000000001" customHeight="1">
      <c r="B1211" s="1557"/>
      <c r="C1211" s="1139" t="s">
        <v>2789</v>
      </c>
      <c r="D1211" s="1560"/>
      <c r="E1211" s="1130" t="s">
        <v>18</v>
      </c>
      <c r="F1211" s="44">
        <v>40</v>
      </c>
      <c r="G1211" s="1261"/>
      <c r="H1211" s="1194">
        <f>F1211*G1211</f>
        <v>0</v>
      </c>
    </row>
    <row r="1212" spans="2:8" ht="51">
      <c r="B1212" s="1555" t="s">
        <v>2836</v>
      </c>
      <c r="C1212" s="1259" t="s">
        <v>4788</v>
      </c>
      <c r="D1212" s="1610"/>
      <c r="E1212" s="1155"/>
      <c r="F1212" s="49"/>
      <c r="G1212" s="712"/>
      <c r="H1212" s="1170"/>
    </row>
    <row r="1213" spans="2:8">
      <c r="B1213" s="1556"/>
      <c r="C1213" s="1131" t="s">
        <v>4041</v>
      </c>
      <c r="D1213" s="1611"/>
      <c r="E1213" s="1188"/>
      <c r="F1213" s="50"/>
      <c r="G1213" s="1171"/>
      <c r="H1213" s="1172"/>
    </row>
    <row r="1214" spans="2:8" ht="20.100000000000001" customHeight="1">
      <c r="B1214" s="1557"/>
      <c r="C1214" s="1139" t="s">
        <v>2789</v>
      </c>
      <c r="D1214" s="1560"/>
      <c r="E1214" s="1130" t="s">
        <v>18</v>
      </c>
      <c r="F1214" s="44">
        <v>27</v>
      </c>
      <c r="G1214" s="1261"/>
      <c r="H1214" s="1194">
        <f>F1214*G1214</f>
        <v>0</v>
      </c>
    </row>
    <row r="1215" spans="2:8" ht="38.25">
      <c r="B1215" s="1555" t="s">
        <v>4860</v>
      </c>
      <c r="C1215" s="1259" t="s">
        <v>4850</v>
      </c>
      <c r="D1215" s="1610"/>
      <c r="E1215" s="1155"/>
      <c r="F1215" s="49"/>
      <c r="G1215" s="712"/>
      <c r="H1215" s="1170"/>
    </row>
    <row r="1216" spans="2:8" ht="38.25">
      <c r="B1216" s="1556"/>
      <c r="C1216" s="1256" t="s">
        <v>4840</v>
      </c>
      <c r="D1216" s="1611"/>
      <c r="E1216" s="1186"/>
      <c r="F1216" s="50"/>
      <c r="G1216" s="714"/>
      <c r="H1216" s="1172"/>
    </row>
    <row r="1217" spans="2:8">
      <c r="B1217" s="1556"/>
      <c r="C1217" s="1131" t="s">
        <v>4041</v>
      </c>
      <c r="D1217" s="1611"/>
      <c r="E1217" s="1188"/>
      <c r="F1217" s="50"/>
      <c r="G1217" s="1171"/>
      <c r="H1217" s="1172"/>
    </row>
    <row r="1218" spans="2:8">
      <c r="B1218" s="1557"/>
      <c r="C1218" s="1139" t="s">
        <v>2789</v>
      </c>
      <c r="D1218" s="1560"/>
      <c r="E1218" s="1130" t="s">
        <v>18</v>
      </c>
      <c r="F1218" s="44">
        <v>3</v>
      </c>
      <c r="G1218" s="1261"/>
      <c r="H1218" s="1194">
        <f>F1218*G1218</f>
        <v>0</v>
      </c>
    </row>
    <row r="1219" spans="2:8" ht="25.5">
      <c r="B1219" s="1555" t="s">
        <v>4861</v>
      </c>
      <c r="C1219" s="1259" t="s">
        <v>4789</v>
      </c>
      <c r="D1219" s="1610"/>
      <c r="E1219" s="1155"/>
      <c r="F1219" s="49"/>
      <c r="G1219" s="712"/>
      <c r="H1219" s="1170"/>
    </row>
    <row r="1220" spans="2:8" ht="25.5">
      <c r="B1220" s="1556"/>
      <c r="C1220" s="1256" t="s">
        <v>4790</v>
      </c>
      <c r="D1220" s="1611"/>
      <c r="E1220" s="1186"/>
      <c r="F1220" s="50"/>
      <c r="G1220" s="714"/>
      <c r="H1220" s="1172"/>
    </row>
    <row r="1221" spans="2:8" ht="27.6" customHeight="1">
      <c r="B1221" s="1556"/>
      <c r="C1221" s="1256" t="s">
        <v>4728</v>
      </c>
      <c r="D1221" s="1611"/>
      <c r="E1221" s="1186"/>
      <c r="F1221" s="50"/>
      <c r="G1221" s="714"/>
      <c r="H1221" s="1172"/>
    </row>
    <row r="1222" spans="2:8">
      <c r="B1222" s="1556"/>
      <c r="C1222" s="1131" t="s">
        <v>4041</v>
      </c>
      <c r="D1222" s="1611"/>
      <c r="E1222" s="1188"/>
      <c r="F1222" s="50"/>
      <c r="G1222" s="1171"/>
      <c r="H1222" s="1172"/>
    </row>
    <row r="1223" spans="2:8" ht="20.100000000000001" customHeight="1">
      <c r="B1223" s="1557"/>
      <c r="C1223" s="67" t="s">
        <v>2789</v>
      </c>
      <c r="D1223" s="1560"/>
      <c r="E1223" s="1130" t="s">
        <v>18</v>
      </c>
      <c r="F1223" s="44">
        <v>10</v>
      </c>
      <c r="G1223" s="1261"/>
      <c r="H1223" s="1194">
        <f>F1223*G1223</f>
        <v>0</v>
      </c>
    </row>
    <row r="1224" spans="2:8">
      <c r="B1224" s="233" t="s">
        <v>2792</v>
      </c>
      <c r="C1224" s="1552" t="s">
        <v>4702</v>
      </c>
      <c r="D1224" s="1575"/>
      <c r="E1224" s="1575"/>
      <c r="F1224" s="1575"/>
      <c r="G1224" s="1576"/>
      <c r="H1224" s="1279">
        <f>SUM(H1015:H1223)</f>
        <v>0</v>
      </c>
    </row>
    <row r="1225" spans="2:8">
      <c r="B1225" s="1682"/>
      <c r="C1225" s="1683"/>
      <c r="D1225" s="1683"/>
      <c r="E1225" s="1683"/>
      <c r="F1225" s="1683"/>
      <c r="G1225" s="1683"/>
      <c r="H1225" s="1690"/>
    </row>
    <row r="1226" spans="2:8">
      <c r="B1226" s="233" t="s">
        <v>2794</v>
      </c>
      <c r="C1226" s="133" t="s">
        <v>2793</v>
      </c>
      <c r="D1226" s="134"/>
      <c r="E1226" s="1250"/>
      <c r="F1226" s="134"/>
      <c r="G1226" s="1251"/>
      <c r="H1226" s="1252"/>
    </row>
    <row r="1227" spans="2:8">
      <c r="B1227" s="1691"/>
      <c r="C1227" s="1692"/>
      <c r="D1227" s="1692"/>
      <c r="E1227" s="1692"/>
      <c r="F1227" s="1692"/>
      <c r="G1227" s="1692"/>
      <c r="H1227" s="1693"/>
    </row>
    <row r="1228" spans="2:8" ht="51">
      <c r="B1228" s="1555" t="s">
        <v>2837</v>
      </c>
      <c r="C1228" s="1399" t="s">
        <v>4805</v>
      </c>
      <c r="D1228" s="1610"/>
      <c r="E1228" s="1155"/>
      <c r="F1228" s="49"/>
      <c r="G1228" s="712"/>
      <c r="H1228" s="1170"/>
    </row>
    <row r="1229" spans="2:8">
      <c r="B1229" s="1556"/>
      <c r="C1229" s="35" t="s">
        <v>4041</v>
      </c>
      <c r="D1229" s="1611"/>
      <c r="E1229" s="1188"/>
      <c r="F1229" s="50"/>
      <c r="G1229" s="1171"/>
      <c r="H1229" s="1172"/>
    </row>
    <row r="1230" spans="2:8" ht="20.100000000000001" customHeight="1">
      <c r="B1230" s="1557"/>
      <c r="C1230" s="1333" t="s">
        <v>2789</v>
      </c>
      <c r="D1230" s="1560"/>
      <c r="E1230" s="1130" t="s">
        <v>18</v>
      </c>
      <c r="F1230" s="44">
        <v>17</v>
      </c>
      <c r="G1230" s="1261"/>
      <c r="H1230" s="1194">
        <f>F1230*G1230</f>
        <v>0</v>
      </c>
    </row>
    <row r="1231" spans="2:8" ht="51">
      <c r="B1231" s="1555" t="s">
        <v>2838</v>
      </c>
      <c r="C1231" s="1399" t="s">
        <v>4806</v>
      </c>
      <c r="D1231" s="1610"/>
      <c r="E1231" s="1155"/>
      <c r="F1231" s="49"/>
      <c r="G1231" s="712"/>
      <c r="H1231" s="1170"/>
    </row>
    <row r="1232" spans="2:8">
      <c r="B1232" s="1556"/>
      <c r="C1232" s="35" t="s">
        <v>4041</v>
      </c>
      <c r="D1232" s="1611"/>
      <c r="E1232" s="1188"/>
      <c r="F1232" s="50"/>
      <c r="G1232" s="1171"/>
      <c r="H1232" s="1172"/>
    </row>
    <row r="1233" spans="2:8" ht="20.100000000000001" customHeight="1">
      <c r="B1233" s="1557"/>
      <c r="C1233" s="1333" t="s">
        <v>2789</v>
      </c>
      <c r="D1233" s="1560"/>
      <c r="E1233" s="1130" t="s">
        <v>18</v>
      </c>
      <c r="F1233" s="44">
        <v>57</v>
      </c>
      <c r="G1233" s="1261"/>
      <c r="H1233" s="1194">
        <f>F1233*G1233</f>
        <v>0</v>
      </c>
    </row>
    <row r="1234" spans="2:8" ht="63.75">
      <c r="B1234" s="1556" t="s">
        <v>2839</v>
      </c>
      <c r="C1234" s="1400" t="s">
        <v>4807</v>
      </c>
      <c r="D1234" s="1611"/>
      <c r="E1234" s="1186"/>
      <c r="F1234" s="50"/>
      <c r="G1234" s="714"/>
      <c r="H1234" s="1172"/>
    </row>
    <row r="1235" spans="2:8">
      <c r="B1235" s="1556"/>
      <c r="C1235" s="35" t="s">
        <v>4041</v>
      </c>
      <c r="D1235" s="1611"/>
      <c r="E1235" s="1188"/>
      <c r="F1235" s="50"/>
      <c r="G1235" s="1171"/>
      <c r="H1235" s="1172"/>
    </row>
    <row r="1236" spans="2:8" ht="20.100000000000001" customHeight="1">
      <c r="B1236" s="1557"/>
      <c r="C1236" s="1333" t="s">
        <v>2789</v>
      </c>
      <c r="D1236" s="1560"/>
      <c r="E1236" s="1130" t="s">
        <v>18</v>
      </c>
      <c r="F1236" s="44">
        <v>2</v>
      </c>
      <c r="G1236" s="1261"/>
      <c r="H1236" s="1194">
        <f>F1236*G1236</f>
        <v>0</v>
      </c>
    </row>
    <row r="1237" spans="2:8" ht="63.75">
      <c r="B1237" s="1555" t="s">
        <v>2840</v>
      </c>
      <c r="C1237" s="1399" t="s">
        <v>4808</v>
      </c>
      <c r="D1237" s="1610"/>
      <c r="E1237" s="1155"/>
      <c r="F1237" s="49"/>
      <c r="G1237" s="712"/>
      <c r="H1237" s="1170"/>
    </row>
    <row r="1238" spans="2:8">
      <c r="B1238" s="1556"/>
      <c r="C1238" s="35" t="s">
        <v>4041</v>
      </c>
      <c r="D1238" s="1611"/>
      <c r="E1238" s="1188"/>
      <c r="F1238" s="50"/>
      <c r="G1238" s="1171"/>
      <c r="H1238" s="1172"/>
    </row>
    <row r="1239" spans="2:8" ht="20.100000000000001" customHeight="1">
      <c r="B1239" s="1557"/>
      <c r="C1239" s="1333" t="s">
        <v>2789</v>
      </c>
      <c r="D1239" s="1560"/>
      <c r="E1239" s="1130" t="s">
        <v>18</v>
      </c>
      <c r="F1239" s="44">
        <v>7</v>
      </c>
      <c r="G1239" s="1261"/>
      <c r="H1239" s="1194">
        <f>F1239*G1239</f>
        <v>0</v>
      </c>
    </row>
    <row r="1240" spans="2:8" ht="51">
      <c r="B1240" s="1555" t="s">
        <v>2841</v>
      </c>
      <c r="C1240" s="1399" t="s">
        <v>4809</v>
      </c>
      <c r="D1240" s="1610"/>
      <c r="E1240" s="1155"/>
      <c r="F1240" s="49"/>
      <c r="G1240" s="712"/>
      <c r="H1240" s="1170"/>
    </row>
    <row r="1241" spans="2:8">
      <c r="B1241" s="1556"/>
      <c r="C1241" s="35" t="s">
        <v>4041</v>
      </c>
      <c r="D1241" s="1611"/>
      <c r="E1241" s="1188"/>
      <c r="F1241" s="50"/>
      <c r="G1241" s="1171"/>
      <c r="H1241" s="1172"/>
    </row>
    <row r="1242" spans="2:8" ht="20.100000000000001" customHeight="1">
      <c r="B1242" s="1557"/>
      <c r="C1242" s="1333" t="s">
        <v>2789</v>
      </c>
      <c r="D1242" s="1560"/>
      <c r="E1242" s="1130" t="s">
        <v>18</v>
      </c>
      <c r="F1242" s="44">
        <v>25</v>
      </c>
      <c r="G1242" s="1261"/>
      <c r="H1242" s="1194">
        <f>F1242*G1242</f>
        <v>0</v>
      </c>
    </row>
    <row r="1243" spans="2:8" ht="51">
      <c r="B1243" s="1555" t="s">
        <v>2842</v>
      </c>
      <c r="C1243" s="1399" t="s">
        <v>4810</v>
      </c>
      <c r="D1243" s="1610"/>
      <c r="E1243" s="1155"/>
      <c r="F1243" s="49"/>
      <c r="G1243" s="712"/>
      <c r="H1243" s="1170"/>
    </row>
    <row r="1244" spans="2:8">
      <c r="B1244" s="1556"/>
      <c r="C1244" s="1396" t="s">
        <v>4041</v>
      </c>
      <c r="D1244" s="1611"/>
      <c r="E1244" s="1188"/>
      <c r="F1244" s="50"/>
      <c r="G1244" s="1171"/>
      <c r="H1244" s="1172"/>
    </row>
    <row r="1245" spans="2:8" ht="20.100000000000001" customHeight="1">
      <c r="B1245" s="1557"/>
      <c r="C1245" s="1401" t="s">
        <v>2789</v>
      </c>
      <c r="D1245" s="1560"/>
      <c r="E1245" s="1130" t="s">
        <v>18</v>
      </c>
      <c r="F1245" s="44">
        <v>25</v>
      </c>
      <c r="G1245" s="1261"/>
      <c r="H1245" s="1194">
        <f>F1245*G1245</f>
        <v>0</v>
      </c>
    </row>
    <row r="1246" spans="2:8" ht="63.75">
      <c r="B1246" s="1555" t="s">
        <v>2843</v>
      </c>
      <c r="C1246" s="1399" t="s">
        <v>4811</v>
      </c>
      <c r="D1246" s="1610"/>
      <c r="E1246" s="1155"/>
      <c r="F1246" s="49"/>
      <c r="G1246" s="712"/>
      <c r="H1246" s="1170"/>
    </row>
    <row r="1247" spans="2:8">
      <c r="B1247" s="1556"/>
      <c r="C1247" s="1396" t="s">
        <v>4041</v>
      </c>
      <c r="D1247" s="1611"/>
      <c r="E1247" s="1188"/>
      <c r="F1247" s="50"/>
      <c r="G1247" s="1171"/>
      <c r="H1247" s="1172"/>
    </row>
    <row r="1248" spans="2:8" ht="20.100000000000001" customHeight="1">
      <c r="B1248" s="1557"/>
      <c r="C1248" s="1401" t="s">
        <v>2789</v>
      </c>
      <c r="D1248" s="1560"/>
      <c r="E1248" s="1130" t="s">
        <v>18</v>
      </c>
      <c r="F1248" s="44">
        <v>9</v>
      </c>
      <c r="G1248" s="1261"/>
      <c r="H1248" s="1194">
        <f>F1248*G1248</f>
        <v>0</v>
      </c>
    </row>
    <row r="1249" spans="2:8" ht="63.75">
      <c r="B1249" s="1555" t="s">
        <v>2844</v>
      </c>
      <c r="C1249" s="1399" t="s">
        <v>4812</v>
      </c>
      <c r="D1249" s="1610"/>
      <c r="E1249" s="1155"/>
      <c r="F1249" s="49"/>
      <c r="G1249" s="712"/>
      <c r="H1249" s="1170"/>
    </row>
    <row r="1250" spans="2:8">
      <c r="B1250" s="1556"/>
      <c r="C1250" s="1396" t="s">
        <v>4041</v>
      </c>
      <c r="D1250" s="1611"/>
      <c r="E1250" s="1188"/>
      <c r="F1250" s="50"/>
      <c r="G1250" s="1171"/>
      <c r="H1250" s="1172"/>
    </row>
    <row r="1251" spans="2:8">
      <c r="B1251" s="1557"/>
      <c r="C1251" s="1401" t="s">
        <v>2789</v>
      </c>
      <c r="D1251" s="1560"/>
      <c r="E1251" s="1130" t="s">
        <v>18</v>
      </c>
      <c r="F1251" s="44">
        <v>16</v>
      </c>
      <c r="G1251" s="1261"/>
      <c r="H1251" s="1194">
        <f>F1251*G1251</f>
        <v>0</v>
      </c>
    </row>
    <row r="1252" spans="2:8" ht="51">
      <c r="B1252" s="1555" t="s">
        <v>2845</v>
      </c>
      <c r="C1252" s="1399" t="s">
        <v>4813</v>
      </c>
      <c r="D1252" s="1610"/>
      <c r="E1252" s="1155"/>
      <c r="F1252" s="49"/>
      <c r="G1252" s="712"/>
      <c r="H1252" s="1170"/>
    </row>
    <row r="1253" spans="2:8">
      <c r="B1253" s="1556"/>
      <c r="C1253" s="1396" t="s">
        <v>4041</v>
      </c>
      <c r="D1253" s="1611"/>
      <c r="E1253" s="1188"/>
      <c r="F1253" s="50"/>
      <c r="G1253" s="1171"/>
      <c r="H1253" s="1172"/>
    </row>
    <row r="1254" spans="2:8" ht="20.100000000000001" customHeight="1">
      <c r="B1254" s="1557"/>
      <c r="C1254" s="1401" t="s">
        <v>2789</v>
      </c>
      <c r="D1254" s="1560"/>
      <c r="E1254" s="1130" t="s">
        <v>18</v>
      </c>
      <c r="F1254" s="44">
        <v>1</v>
      </c>
      <c r="G1254" s="1261"/>
      <c r="H1254" s="1194">
        <f>F1254*G1254</f>
        <v>0</v>
      </c>
    </row>
    <row r="1255" spans="2:8" ht="63.75">
      <c r="B1255" s="1556" t="s">
        <v>2804</v>
      </c>
      <c r="C1255" s="1400" t="s">
        <v>4814</v>
      </c>
      <c r="D1255" s="1611"/>
      <c r="E1255" s="1186"/>
      <c r="F1255" s="50"/>
      <c r="G1255" s="714"/>
      <c r="H1255" s="1172"/>
    </row>
    <row r="1256" spans="2:8">
      <c r="B1256" s="1556"/>
      <c r="C1256" s="1396" t="s">
        <v>4041</v>
      </c>
      <c r="D1256" s="1611"/>
      <c r="E1256" s="1188"/>
      <c r="F1256" s="50"/>
      <c r="G1256" s="1171"/>
      <c r="H1256" s="1172"/>
    </row>
    <row r="1257" spans="2:8" ht="20.100000000000001" customHeight="1">
      <c r="B1257" s="1557"/>
      <c r="C1257" s="1401" t="s">
        <v>2789</v>
      </c>
      <c r="D1257" s="1560"/>
      <c r="E1257" s="1130" t="s">
        <v>18</v>
      </c>
      <c r="F1257" s="44">
        <v>61</v>
      </c>
      <c r="G1257" s="1261"/>
      <c r="H1257" s="1194">
        <f>F1257*G1257</f>
        <v>0</v>
      </c>
    </row>
    <row r="1258" spans="2:8" ht="63.75">
      <c r="B1258" s="1556" t="s">
        <v>2846</v>
      </c>
      <c r="C1258" s="1400" t="s">
        <v>4815</v>
      </c>
      <c r="D1258" s="1611"/>
      <c r="E1258" s="1186"/>
      <c r="F1258" s="50"/>
      <c r="G1258" s="714"/>
      <c r="H1258" s="1172"/>
    </row>
    <row r="1259" spans="2:8">
      <c r="B1259" s="1556"/>
      <c r="C1259" s="1396" t="s">
        <v>4041</v>
      </c>
      <c r="D1259" s="1611"/>
      <c r="E1259" s="1188"/>
      <c r="F1259" s="50"/>
      <c r="G1259" s="1171"/>
      <c r="H1259" s="1172"/>
    </row>
    <row r="1260" spans="2:8" ht="20.100000000000001" customHeight="1">
      <c r="B1260" s="1557"/>
      <c r="C1260" s="1401" t="s">
        <v>2789</v>
      </c>
      <c r="D1260" s="1560"/>
      <c r="E1260" s="1130" t="s">
        <v>18</v>
      </c>
      <c r="F1260" s="44">
        <v>16</v>
      </c>
      <c r="G1260" s="1261"/>
      <c r="H1260" s="1194">
        <f>F1260*G1260</f>
        <v>0</v>
      </c>
    </row>
    <row r="1261" spans="2:8" ht="51">
      <c r="B1261" s="1555" t="s">
        <v>2847</v>
      </c>
      <c r="C1261" s="1399" t="s">
        <v>4816</v>
      </c>
      <c r="D1261" s="1610"/>
      <c r="E1261" s="1155"/>
      <c r="F1261" s="49"/>
      <c r="G1261" s="712"/>
      <c r="H1261" s="1170"/>
    </row>
    <row r="1262" spans="2:8">
      <c r="B1262" s="1556"/>
      <c r="C1262" s="1396" t="s">
        <v>4041</v>
      </c>
      <c r="D1262" s="1611"/>
      <c r="E1262" s="1188"/>
      <c r="F1262" s="50"/>
      <c r="G1262" s="1171"/>
      <c r="H1262" s="1172"/>
    </row>
    <row r="1263" spans="2:8" ht="20.100000000000001" customHeight="1">
      <c r="B1263" s="1557"/>
      <c r="C1263" s="1401" t="s">
        <v>2789</v>
      </c>
      <c r="D1263" s="1560"/>
      <c r="E1263" s="1130" t="s">
        <v>18</v>
      </c>
      <c r="F1263" s="44">
        <v>7</v>
      </c>
      <c r="G1263" s="1261"/>
      <c r="H1263" s="1194">
        <f>F1263*G1263</f>
        <v>0</v>
      </c>
    </row>
    <row r="1264" spans="2:8" ht="63.75">
      <c r="B1264" s="1555" t="s">
        <v>2848</v>
      </c>
      <c r="C1264" s="1399" t="s">
        <v>4817</v>
      </c>
      <c r="D1264" s="1610"/>
      <c r="E1264" s="1155"/>
      <c r="F1264" s="49"/>
      <c r="G1264" s="712"/>
      <c r="H1264" s="1170"/>
    </row>
    <row r="1265" spans="2:8">
      <c r="B1265" s="1556"/>
      <c r="C1265" s="1396" t="s">
        <v>4041</v>
      </c>
      <c r="D1265" s="1611"/>
      <c r="E1265" s="1188"/>
      <c r="F1265" s="50"/>
      <c r="G1265" s="1171"/>
      <c r="H1265" s="1172"/>
    </row>
    <row r="1266" spans="2:8" ht="20.100000000000001" customHeight="1">
      <c r="B1266" s="1557"/>
      <c r="C1266" s="1401" t="s">
        <v>2789</v>
      </c>
      <c r="D1266" s="1560"/>
      <c r="E1266" s="1130" t="s">
        <v>18</v>
      </c>
      <c r="F1266" s="44">
        <v>8</v>
      </c>
      <c r="G1266" s="1261"/>
      <c r="H1266" s="1194">
        <f>F1266*G1266</f>
        <v>0</v>
      </c>
    </row>
    <row r="1267" spans="2:8" ht="63.75">
      <c r="B1267" s="1555" t="s">
        <v>2849</v>
      </c>
      <c r="C1267" s="1399" t="s">
        <v>4818</v>
      </c>
      <c r="D1267" s="1610"/>
      <c r="E1267" s="1155"/>
      <c r="F1267" s="49"/>
      <c r="G1267" s="712"/>
      <c r="H1267" s="1170"/>
    </row>
    <row r="1268" spans="2:8">
      <c r="B1268" s="1556"/>
      <c r="C1268" s="1396" t="s">
        <v>4041</v>
      </c>
      <c r="D1268" s="1611"/>
      <c r="E1268" s="1188"/>
      <c r="F1268" s="50"/>
      <c r="G1268" s="1171"/>
      <c r="H1268" s="1172"/>
    </row>
    <row r="1269" spans="2:8" ht="20.100000000000001" customHeight="1">
      <c r="B1269" s="1557"/>
      <c r="C1269" s="1402" t="s">
        <v>2789</v>
      </c>
      <c r="D1269" s="1560"/>
      <c r="E1269" s="1130" t="s">
        <v>18</v>
      </c>
      <c r="F1269" s="44">
        <v>10</v>
      </c>
      <c r="G1269" s="1261"/>
      <c r="H1269" s="1194">
        <f>F1269*G1269</f>
        <v>0</v>
      </c>
    </row>
    <row r="1270" spans="2:8" ht="25.5">
      <c r="B1270" s="1555" t="s">
        <v>2850</v>
      </c>
      <c r="C1270" s="1399" t="s">
        <v>1253</v>
      </c>
      <c r="D1270" s="1610"/>
      <c r="E1270" s="1155"/>
      <c r="F1270" s="49"/>
      <c r="G1270" s="712"/>
      <c r="H1270" s="1170"/>
    </row>
    <row r="1271" spans="2:8" ht="25.5">
      <c r="B1271" s="1556"/>
      <c r="C1271" s="225" t="s">
        <v>4050</v>
      </c>
      <c r="D1271" s="1611"/>
      <c r="E1271" s="1186"/>
      <c r="F1271" s="50"/>
      <c r="G1271" s="714"/>
      <c r="H1271" s="1172"/>
    </row>
    <row r="1272" spans="2:8">
      <c r="B1272" s="1556"/>
      <c r="C1272" s="35" t="s">
        <v>4041</v>
      </c>
      <c r="D1272" s="1611"/>
      <c r="E1272" s="1188"/>
      <c r="F1272" s="50"/>
      <c r="G1272" s="1171"/>
      <c r="H1272" s="1172"/>
    </row>
    <row r="1273" spans="2:8" ht="20.100000000000001" customHeight="1">
      <c r="B1273" s="1557"/>
      <c r="C1273" s="67" t="s">
        <v>2789</v>
      </c>
      <c r="D1273" s="1560"/>
      <c r="E1273" s="1130" t="s">
        <v>18</v>
      </c>
      <c r="F1273" s="44">
        <v>7</v>
      </c>
      <c r="G1273" s="1261"/>
      <c r="H1273" s="1194">
        <f>F1273*G1273</f>
        <v>0</v>
      </c>
    </row>
    <row r="1274" spans="2:8">
      <c r="B1274" s="1682"/>
      <c r="C1274" s="1683"/>
      <c r="D1274" s="1683"/>
      <c r="E1274" s="1683"/>
      <c r="F1274" s="1683"/>
      <c r="G1274" s="1683"/>
      <c r="H1274" s="1690"/>
    </row>
    <row r="1275" spans="2:8" ht="17.25" customHeight="1">
      <c r="B1275" s="107" t="s">
        <v>2794</v>
      </c>
      <c r="C1275" s="135" t="s">
        <v>4692</v>
      </c>
      <c r="D1275" s="134"/>
      <c r="E1275" s="1250"/>
      <c r="F1275" s="134"/>
      <c r="G1275" s="1251"/>
      <c r="H1275" s="1279">
        <f>SUM(H1230:H1273)</f>
        <v>0</v>
      </c>
    </row>
    <row r="1276" spans="2:8">
      <c r="B1276" s="1698"/>
      <c r="C1276" s="1699"/>
      <c r="D1276" s="1699"/>
      <c r="E1276" s="1699"/>
      <c r="F1276" s="1699"/>
      <c r="G1276" s="1699"/>
      <c r="H1276" s="1700"/>
    </row>
    <row r="1277" spans="2:8">
      <c r="B1277" s="107" t="s">
        <v>2851</v>
      </c>
      <c r="C1277" s="1615" t="s">
        <v>2910</v>
      </c>
      <c r="D1277" s="1616"/>
      <c r="E1277" s="1616"/>
      <c r="F1277" s="1616"/>
      <c r="G1277" s="1616"/>
      <c r="H1277" s="1616"/>
    </row>
    <row r="1278" spans="2:8" ht="89.25">
      <c r="B1278" s="1555" t="s">
        <v>2852</v>
      </c>
      <c r="C1278" s="1399" t="s">
        <v>4848</v>
      </c>
      <c r="D1278" s="1610"/>
      <c r="E1278" s="1155"/>
      <c r="F1278" s="49"/>
      <c r="G1278" s="712"/>
      <c r="H1278" s="1170"/>
    </row>
    <row r="1279" spans="2:8">
      <c r="B1279" s="1556"/>
      <c r="C1279" s="35" t="s">
        <v>4051</v>
      </c>
      <c r="D1279" s="1611"/>
      <c r="E1279" s="1188"/>
      <c r="F1279" s="50"/>
      <c r="G1279" s="1171"/>
      <c r="H1279" s="1172"/>
    </row>
    <row r="1280" spans="2:8" s="1263" customFormat="1" ht="20.100000000000001" customHeight="1">
      <c r="B1280" s="1557"/>
      <c r="C1280" s="1333" t="s">
        <v>2854</v>
      </c>
      <c r="D1280" s="1560"/>
      <c r="E1280" s="1130" t="s">
        <v>18</v>
      </c>
      <c r="F1280" s="44">
        <v>1</v>
      </c>
      <c r="G1280" s="1264"/>
      <c r="H1280" s="1194">
        <f>F1280*G1280</f>
        <v>0</v>
      </c>
    </row>
    <row r="1281" spans="2:8" ht="15" customHeight="1">
      <c r="B1281" s="1555" t="s">
        <v>2853</v>
      </c>
      <c r="C1281" s="56" t="s">
        <v>4791</v>
      </c>
      <c r="D1281" s="1610"/>
      <c r="E1281" s="1155"/>
      <c r="F1281" s="49"/>
      <c r="G1281" s="712"/>
      <c r="H1281" s="1170"/>
    </row>
    <row r="1282" spans="2:8">
      <c r="B1282" s="1556"/>
      <c r="C1282" s="35" t="s">
        <v>4051</v>
      </c>
      <c r="D1282" s="1611"/>
      <c r="E1282" s="1188"/>
      <c r="F1282" s="50"/>
      <c r="G1282" s="1171"/>
      <c r="H1282" s="1172"/>
    </row>
    <row r="1283" spans="2:8" ht="20.100000000000001" customHeight="1">
      <c r="B1283" s="1557"/>
      <c r="C1283" s="1333" t="s">
        <v>4819</v>
      </c>
      <c r="D1283" s="1560"/>
      <c r="E1283" s="1130" t="s">
        <v>18</v>
      </c>
      <c r="F1283" s="44">
        <v>943</v>
      </c>
      <c r="G1283" s="1261"/>
      <c r="H1283" s="1194">
        <f>F1283*G1283</f>
        <v>0</v>
      </c>
    </row>
    <row r="1284" spans="2:8" ht="25.5">
      <c r="B1284" s="1555" t="s">
        <v>2855</v>
      </c>
      <c r="C1284" s="56" t="s">
        <v>4792</v>
      </c>
      <c r="D1284" s="1610"/>
      <c r="E1284" s="1155"/>
      <c r="F1284" s="49"/>
      <c r="G1284" s="712"/>
      <c r="H1284" s="1170"/>
    </row>
    <row r="1285" spans="2:8">
      <c r="B1285" s="1556"/>
      <c r="C1285" s="34" t="s">
        <v>4051</v>
      </c>
      <c r="D1285" s="1611"/>
      <c r="E1285" s="1188"/>
      <c r="F1285" s="50"/>
      <c r="G1285" s="1171"/>
      <c r="H1285" s="1172"/>
    </row>
    <row r="1286" spans="2:8" ht="20.100000000000001" customHeight="1">
      <c r="B1286" s="1557"/>
      <c r="C1286" s="95" t="s">
        <v>4819</v>
      </c>
      <c r="D1286" s="1560"/>
      <c r="E1286" s="1130" t="s">
        <v>18</v>
      </c>
      <c r="F1286" s="44">
        <v>1</v>
      </c>
      <c r="G1286" s="1261"/>
      <c r="H1286" s="1194">
        <f>F1286*G1286</f>
        <v>0</v>
      </c>
    </row>
    <row r="1287" spans="2:8" ht="148.5" customHeight="1">
      <c r="B1287" s="1555" t="s">
        <v>2856</v>
      </c>
      <c r="C1287" s="1399" t="s">
        <v>4793</v>
      </c>
      <c r="D1287" s="1610"/>
      <c r="E1287" s="1155"/>
      <c r="F1287" s="49"/>
      <c r="G1287" s="712"/>
      <c r="H1287" s="1170"/>
    </row>
    <row r="1288" spans="2:8">
      <c r="B1288" s="1556"/>
      <c r="C1288" s="35" t="s">
        <v>4051</v>
      </c>
      <c r="D1288" s="1611"/>
      <c r="E1288" s="1188"/>
      <c r="F1288" s="50"/>
      <c r="G1288" s="1171"/>
      <c r="H1288" s="1172"/>
    </row>
    <row r="1289" spans="2:8" ht="20.100000000000001" customHeight="1">
      <c r="B1289" s="1557"/>
      <c r="C1289" s="1401" t="s">
        <v>2854</v>
      </c>
      <c r="D1289" s="1560"/>
      <c r="E1289" s="1130" t="s">
        <v>18</v>
      </c>
      <c r="F1289" s="44">
        <v>5</v>
      </c>
      <c r="G1289" s="1261"/>
      <c r="H1289" s="1194">
        <f>F1289*G1289</f>
        <v>0</v>
      </c>
    </row>
    <row r="1290" spans="2:8" ht="89.25">
      <c r="B1290" s="1555" t="s">
        <v>2857</v>
      </c>
      <c r="C1290" s="1399" t="s">
        <v>4794</v>
      </c>
      <c r="D1290" s="1610"/>
      <c r="E1290" s="1155"/>
      <c r="F1290" s="49"/>
      <c r="G1290" s="712"/>
      <c r="H1290" s="1170"/>
    </row>
    <row r="1291" spans="2:8">
      <c r="B1291" s="1556"/>
      <c r="C1291" s="1403" t="s">
        <v>4051</v>
      </c>
      <c r="D1291" s="1611"/>
      <c r="E1291" s="1188"/>
      <c r="F1291" s="50"/>
      <c r="G1291" s="1171"/>
      <c r="H1291" s="1172"/>
    </row>
    <row r="1292" spans="2:8" ht="20.100000000000001" customHeight="1">
      <c r="B1292" s="1557"/>
      <c r="C1292" s="1404" t="s">
        <v>2854</v>
      </c>
      <c r="D1292" s="1560"/>
      <c r="E1292" s="1130" t="s">
        <v>18</v>
      </c>
      <c r="F1292" s="44">
        <v>1</v>
      </c>
      <c r="G1292" s="1261"/>
      <c r="H1292" s="1194">
        <f>F1292*G1292</f>
        <v>0</v>
      </c>
    </row>
    <row r="1293" spans="2:8" ht="140.25">
      <c r="B1293" s="1555" t="s">
        <v>2858</v>
      </c>
      <c r="C1293" s="1399" t="s">
        <v>4795</v>
      </c>
      <c r="D1293" s="1610"/>
      <c r="E1293" s="1155"/>
      <c r="F1293" s="49"/>
      <c r="G1293" s="712"/>
      <c r="H1293" s="1170"/>
    </row>
    <row r="1294" spans="2:8">
      <c r="B1294" s="1556"/>
      <c r="C1294" s="1396" t="s">
        <v>4051</v>
      </c>
      <c r="D1294" s="1611"/>
      <c r="E1294" s="1188"/>
      <c r="F1294" s="50"/>
      <c r="G1294" s="1171"/>
      <c r="H1294" s="1172"/>
    </row>
    <row r="1295" spans="2:8" ht="20.100000000000001" customHeight="1">
      <c r="B1295" s="1557"/>
      <c r="C1295" s="1401" t="s">
        <v>2854</v>
      </c>
      <c r="D1295" s="1560"/>
      <c r="E1295" s="1130" t="s">
        <v>18</v>
      </c>
      <c r="F1295" s="44">
        <v>6</v>
      </c>
      <c r="G1295" s="1261"/>
      <c r="H1295" s="1194">
        <f>F1295*G1295</f>
        <v>0</v>
      </c>
    </row>
    <row r="1296" spans="2:8" ht="38.25">
      <c r="B1296" s="1555" t="s">
        <v>2859</v>
      </c>
      <c r="C1296" s="1399" t="s">
        <v>4796</v>
      </c>
      <c r="D1296" s="1610"/>
      <c r="E1296" s="1155"/>
      <c r="F1296" s="49"/>
      <c r="G1296" s="712"/>
      <c r="H1296" s="1170"/>
    </row>
    <row r="1297" spans="1:8">
      <c r="B1297" s="1556"/>
      <c r="C1297" s="1396" t="s">
        <v>4051</v>
      </c>
      <c r="D1297" s="1611"/>
      <c r="E1297" s="1188"/>
      <c r="F1297" s="50"/>
      <c r="G1297" s="1171"/>
      <c r="H1297" s="1172"/>
    </row>
    <row r="1298" spans="1:8" ht="20.100000000000001" customHeight="1">
      <c r="B1298" s="1557"/>
      <c r="C1298" s="1401" t="s">
        <v>2854</v>
      </c>
      <c r="D1298" s="1560"/>
      <c r="E1298" s="1130" t="s">
        <v>18</v>
      </c>
      <c r="F1298" s="44">
        <v>7</v>
      </c>
      <c r="G1298" s="1261"/>
      <c r="H1298" s="1194">
        <f>F1298*G1298</f>
        <v>0</v>
      </c>
    </row>
    <row r="1299" spans="1:8" ht="25.5">
      <c r="B1299" s="1555" t="s">
        <v>2860</v>
      </c>
      <c r="C1299" s="1399" t="s">
        <v>4820</v>
      </c>
      <c r="D1299" s="1610"/>
      <c r="E1299" s="1155"/>
      <c r="F1299" s="49"/>
      <c r="G1299" s="712"/>
      <c r="H1299" s="1170"/>
    </row>
    <row r="1300" spans="1:8">
      <c r="B1300" s="1556"/>
      <c r="C1300" s="1396" t="s">
        <v>4051</v>
      </c>
      <c r="D1300" s="1611"/>
      <c r="E1300" s="1188"/>
      <c r="F1300" s="50"/>
      <c r="G1300" s="1171"/>
      <c r="H1300" s="1172"/>
    </row>
    <row r="1301" spans="1:8" ht="20.100000000000001" customHeight="1">
      <c r="B1301" s="1557"/>
      <c r="C1301" s="1401" t="s">
        <v>2854</v>
      </c>
      <c r="D1301" s="1560"/>
      <c r="E1301" s="1130" t="s">
        <v>18</v>
      </c>
      <c r="F1301" s="44">
        <v>4</v>
      </c>
      <c r="G1301" s="1261"/>
      <c r="H1301" s="1194">
        <f>F1301*G1301</f>
        <v>0</v>
      </c>
    </row>
    <row r="1302" spans="1:8" ht="39" customHeight="1">
      <c r="B1302" s="1555" t="s">
        <v>4797</v>
      </c>
      <c r="C1302" s="1399" t="s">
        <v>4798</v>
      </c>
      <c r="D1302" s="1694"/>
      <c r="E1302" s="1155"/>
      <c r="F1302" s="49"/>
      <c r="G1302" s="712"/>
      <c r="H1302" s="1170" t="str">
        <f>IF(F1302*G1302=0,"",F1302*G1302)</f>
        <v/>
      </c>
    </row>
    <row r="1303" spans="1:8" ht="14.25" customHeight="1">
      <c r="B1303" s="1556"/>
      <c r="C1303" s="1403" t="s">
        <v>4051</v>
      </c>
      <c r="D1303" s="1695"/>
      <c r="E1303" s="1188"/>
      <c r="F1303" s="50"/>
      <c r="G1303" s="1171"/>
      <c r="H1303" s="1172"/>
    </row>
    <row r="1304" spans="1:8" ht="20.100000000000001" customHeight="1">
      <c r="B1304" s="1557"/>
      <c r="C1304" s="1404" t="s">
        <v>2854</v>
      </c>
      <c r="D1304" s="1696"/>
      <c r="E1304" s="1130" t="s">
        <v>18</v>
      </c>
      <c r="F1304" s="44">
        <v>12</v>
      </c>
      <c r="G1304" s="1261"/>
      <c r="H1304" s="1194">
        <f>F1304*G1304</f>
        <v>0</v>
      </c>
    </row>
    <row r="1305" spans="1:8" ht="143.25" customHeight="1">
      <c r="B1305" s="1555" t="s">
        <v>2861</v>
      </c>
      <c r="C1305" s="1399" t="s">
        <v>4821</v>
      </c>
      <c r="D1305" s="1558"/>
      <c r="E1305" s="1155"/>
      <c r="F1305" s="49"/>
      <c r="G1305" s="712"/>
      <c r="H1305" s="1170"/>
    </row>
    <row r="1306" spans="1:8">
      <c r="B1306" s="1556"/>
      <c r="C1306" s="1403" t="s">
        <v>4051</v>
      </c>
      <c r="D1306" s="1559"/>
      <c r="E1306" s="1188"/>
      <c r="F1306" s="50"/>
      <c r="G1306" s="1171"/>
      <c r="H1306" s="1172"/>
    </row>
    <row r="1307" spans="1:8" ht="20.100000000000001" customHeight="1">
      <c r="B1307" s="1556"/>
      <c r="C1307" s="1404" t="s">
        <v>2854</v>
      </c>
      <c r="D1307" s="1559"/>
      <c r="E1307" s="1191" t="s">
        <v>18</v>
      </c>
      <c r="F1307" s="45">
        <v>12</v>
      </c>
      <c r="G1307" s="1280"/>
      <c r="H1307" s="1196">
        <f>F1307*G1307</f>
        <v>0</v>
      </c>
    </row>
    <row r="1308" spans="1:8" ht="38.25">
      <c r="A1308" s="159"/>
      <c r="B1308" s="1555" t="s">
        <v>2805</v>
      </c>
      <c r="C1308" s="1399" t="s">
        <v>4799</v>
      </c>
      <c r="D1308" s="1558"/>
      <c r="E1308" s="1155"/>
      <c r="F1308" s="49"/>
      <c r="G1308" s="712"/>
      <c r="H1308" s="1170"/>
    </row>
    <row r="1309" spans="1:8">
      <c r="B1309" s="1556"/>
      <c r="C1309" s="1396" t="s">
        <v>4051</v>
      </c>
      <c r="D1309" s="1558"/>
      <c r="E1309" s="1188"/>
      <c r="F1309" s="50"/>
      <c r="G1309" s="1171"/>
      <c r="H1309" s="1172"/>
    </row>
    <row r="1310" spans="1:8" ht="20.100000000000001" customHeight="1">
      <c r="A1310" s="1281"/>
      <c r="B1310" s="1557"/>
      <c r="C1310" s="1401" t="s">
        <v>2854</v>
      </c>
      <c r="D1310" s="1697"/>
      <c r="E1310" s="1282" t="s">
        <v>18</v>
      </c>
      <c r="F1310" s="46">
        <v>12</v>
      </c>
      <c r="G1310" s="1280"/>
      <c r="H1310" s="1283">
        <f>F1310*G1310</f>
        <v>0</v>
      </c>
    </row>
    <row r="1311" spans="1:8" ht="140.25">
      <c r="B1311" s="1583" t="s">
        <v>2862</v>
      </c>
      <c r="C1311" s="1399" t="s">
        <v>4800</v>
      </c>
      <c r="D1311" s="1558"/>
      <c r="E1311" s="1155"/>
      <c r="F1311" s="49"/>
      <c r="G1311" s="712"/>
      <c r="H1311" s="1170"/>
    </row>
    <row r="1312" spans="1:8">
      <c r="B1312" s="1584"/>
      <c r="C1312" s="1396" t="s">
        <v>4051</v>
      </c>
      <c r="D1312" s="1559"/>
      <c r="E1312" s="1188"/>
      <c r="F1312" s="50"/>
      <c r="G1312" s="1171"/>
      <c r="H1312" s="1172"/>
    </row>
    <row r="1313" spans="2:8" ht="20.100000000000001" customHeight="1">
      <c r="B1313" s="1585"/>
      <c r="C1313" s="1401" t="s">
        <v>2854</v>
      </c>
      <c r="D1313" s="1560"/>
      <c r="E1313" s="1130" t="s">
        <v>18</v>
      </c>
      <c r="F1313" s="44">
        <v>78</v>
      </c>
      <c r="G1313" s="1261"/>
      <c r="H1313" s="1194">
        <f>F1313*G1313</f>
        <v>0</v>
      </c>
    </row>
    <row r="1314" spans="2:8" ht="25.5">
      <c r="B1314" s="1555" t="s">
        <v>2863</v>
      </c>
      <c r="C1314" s="1396" t="s">
        <v>4801</v>
      </c>
      <c r="D1314" s="1558"/>
      <c r="E1314" s="1229"/>
      <c r="F1314" s="146"/>
      <c r="G1314" s="1230"/>
      <c r="H1314" s="1284"/>
    </row>
    <row r="1315" spans="2:8">
      <c r="B1315" s="1556"/>
      <c r="C1315" s="34" t="s">
        <v>4051</v>
      </c>
      <c r="D1315" s="1559"/>
      <c r="E1315" s="1188"/>
      <c r="F1315" s="50"/>
      <c r="G1315" s="1171"/>
      <c r="H1315" s="1172"/>
    </row>
    <row r="1316" spans="2:8" ht="20.100000000000001" customHeight="1">
      <c r="B1316" s="1556"/>
      <c r="C1316" s="1334" t="s">
        <v>2854</v>
      </c>
      <c r="D1316" s="1559"/>
      <c r="E1316" s="1130" t="s">
        <v>18</v>
      </c>
      <c r="F1316" s="44">
        <v>1</v>
      </c>
      <c r="G1316" s="1261"/>
      <c r="H1316" s="1194">
        <f>F1316*G1316</f>
        <v>0</v>
      </c>
    </row>
    <row r="1317" spans="2:8" ht="66.75" customHeight="1">
      <c r="B1317" s="1555" t="s">
        <v>2864</v>
      </c>
      <c r="C1317" s="1400" t="s">
        <v>4862</v>
      </c>
      <c r="D1317" s="1558"/>
      <c r="E1317" s="1229"/>
      <c r="F1317" s="146"/>
      <c r="G1317" s="1230"/>
      <c r="H1317" s="1284"/>
    </row>
    <row r="1318" spans="2:8" ht="16.5" customHeight="1">
      <c r="B1318" s="1556"/>
      <c r="C1318" s="1396" t="s">
        <v>4051</v>
      </c>
      <c r="D1318" s="1559"/>
      <c r="E1318" s="1188"/>
      <c r="F1318" s="50"/>
      <c r="G1318" s="1171"/>
      <c r="H1318" s="1172"/>
    </row>
    <row r="1319" spans="2:8" ht="20.100000000000001" customHeight="1">
      <c r="B1319" s="1556"/>
      <c r="C1319" s="1401" t="s">
        <v>2854</v>
      </c>
      <c r="D1319" s="1559"/>
      <c r="E1319" s="1130" t="s">
        <v>18</v>
      </c>
      <c r="F1319" s="44">
        <v>27</v>
      </c>
      <c r="G1319" s="1261"/>
      <c r="H1319" s="1194">
        <f>F1319*G1319</f>
        <v>0</v>
      </c>
    </row>
    <row r="1320" spans="2:8" ht="29.25" customHeight="1">
      <c r="B1320" s="1555" t="s">
        <v>2865</v>
      </c>
      <c r="C1320" s="1396" t="s">
        <v>4052</v>
      </c>
      <c r="D1320" s="1558"/>
      <c r="E1320" s="1229"/>
      <c r="F1320" s="146"/>
      <c r="G1320" s="1230"/>
      <c r="H1320" s="1284"/>
    </row>
    <row r="1321" spans="2:8" ht="30" customHeight="1">
      <c r="B1321" s="1556"/>
      <c r="C1321" s="1396" t="s">
        <v>4053</v>
      </c>
      <c r="D1321" s="1559"/>
      <c r="E1321" s="1232"/>
      <c r="F1321" s="300"/>
      <c r="G1321" s="1215"/>
      <c r="H1321" s="1285"/>
    </row>
    <row r="1322" spans="2:8" ht="25.5">
      <c r="B1322" s="1556"/>
      <c r="C1322" s="1396" t="s">
        <v>4054</v>
      </c>
      <c r="D1322" s="1559"/>
      <c r="E1322" s="1286"/>
      <c r="F1322" s="120"/>
      <c r="G1322" s="723"/>
      <c r="H1322" s="1218"/>
    </row>
    <row r="1323" spans="2:8" ht="16.5" customHeight="1">
      <c r="B1323" s="1557"/>
      <c r="C1323" s="34" t="s">
        <v>4055</v>
      </c>
      <c r="D1323" s="1560"/>
      <c r="E1323" s="1175" t="s">
        <v>18</v>
      </c>
      <c r="F1323" s="55">
        <v>1</v>
      </c>
      <c r="G1323" s="69"/>
      <c r="H1323" s="1196">
        <f>F1323*G1323</f>
        <v>0</v>
      </c>
    </row>
    <row r="1324" spans="2:8" ht="25.5">
      <c r="B1324" s="1583" t="s">
        <v>4802</v>
      </c>
      <c r="C1324" s="36" t="s">
        <v>4056</v>
      </c>
      <c r="D1324" s="1704"/>
      <c r="E1324" s="1229"/>
      <c r="F1324" s="146"/>
      <c r="G1324" s="1230"/>
      <c r="H1324" s="1284"/>
    </row>
    <row r="1325" spans="2:8" ht="25.5">
      <c r="B1325" s="1584"/>
      <c r="C1325" s="35" t="s">
        <v>4822</v>
      </c>
      <c r="D1325" s="1705"/>
      <c r="E1325" s="1212"/>
      <c r="F1325" s="43"/>
      <c r="G1325" s="1215"/>
      <c r="H1325" s="1211"/>
    </row>
    <row r="1326" spans="2:8">
      <c r="B1326" s="1584"/>
      <c r="C1326" s="35" t="s">
        <v>4803</v>
      </c>
      <c r="D1326" s="1705"/>
      <c r="E1326" s="1286"/>
      <c r="F1326" s="120"/>
      <c r="G1326" s="727"/>
      <c r="H1326" s="1218"/>
    </row>
    <row r="1327" spans="2:8">
      <c r="B1327" s="1585"/>
      <c r="C1327" s="34" t="s">
        <v>4804</v>
      </c>
      <c r="D1327" s="1706"/>
      <c r="E1327" s="1190" t="s">
        <v>18</v>
      </c>
      <c r="F1327" s="52">
        <v>1</v>
      </c>
      <c r="G1327" s="1137"/>
      <c r="H1327" s="1200">
        <f>F1327*G1327</f>
        <v>0</v>
      </c>
    </row>
    <row r="1328" spans="2:8" ht="53.25" customHeight="1">
      <c r="B1328" s="1555" t="s">
        <v>4841</v>
      </c>
      <c r="C1328" s="34" t="s">
        <v>4842</v>
      </c>
      <c r="D1328" s="1707"/>
      <c r="E1328" s="1229"/>
      <c r="F1328" s="146"/>
      <c r="G1328" s="1230"/>
      <c r="H1328" s="1209"/>
    </row>
    <row r="1329" spans="2:8" ht="20.100000000000001" customHeight="1">
      <c r="B1329" s="1556"/>
      <c r="C1329" s="27" t="s">
        <v>1254</v>
      </c>
      <c r="D1329" s="1707"/>
      <c r="E1329" s="1210"/>
      <c r="F1329" s="43"/>
      <c r="G1329" s="722"/>
      <c r="H1329" s="1211"/>
    </row>
    <row r="1330" spans="2:8" ht="27.75" customHeight="1">
      <c r="B1330" s="1556"/>
      <c r="C1330" s="27" t="s">
        <v>1255</v>
      </c>
      <c r="D1330" s="1707"/>
      <c r="E1330" s="1210"/>
      <c r="F1330" s="43"/>
      <c r="G1330" s="722"/>
      <c r="H1330" s="1211"/>
    </row>
    <row r="1331" spans="2:8" ht="20.100000000000001" customHeight="1">
      <c r="B1331" s="1556"/>
      <c r="C1331" s="27" t="s">
        <v>1256</v>
      </c>
      <c r="D1331" s="1707"/>
      <c r="E1331" s="1210"/>
      <c r="F1331" s="43"/>
      <c r="G1331" s="722"/>
      <c r="H1331" s="1211"/>
    </row>
    <row r="1332" spans="2:8" ht="20.100000000000001" customHeight="1">
      <c r="B1332" s="1556"/>
      <c r="C1332" s="27" t="s">
        <v>1257</v>
      </c>
      <c r="D1332" s="1707"/>
      <c r="E1332" s="1210"/>
      <c r="F1332" s="43"/>
      <c r="G1332" s="722"/>
      <c r="H1332" s="1211"/>
    </row>
    <row r="1333" spans="2:8" ht="20.100000000000001" customHeight="1">
      <c r="B1333" s="1556"/>
      <c r="C1333" s="27" t="s">
        <v>1258</v>
      </c>
      <c r="D1333" s="1707"/>
      <c r="E1333" s="1210"/>
      <c r="F1333" s="43"/>
      <c r="G1333" s="722"/>
      <c r="H1333" s="1211"/>
    </row>
    <row r="1334" spans="2:8" ht="20.100000000000001" customHeight="1">
      <c r="B1334" s="1556"/>
      <c r="C1334" s="27" t="s">
        <v>1259</v>
      </c>
      <c r="D1334" s="1707"/>
      <c r="E1334" s="1210"/>
      <c r="F1334" s="43"/>
      <c r="G1334" s="722"/>
      <c r="H1334" s="1211"/>
    </row>
    <row r="1335" spans="2:8" ht="20.100000000000001" customHeight="1">
      <c r="B1335" s="1556"/>
      <c r="C1335" s="27" t="s">
        <v>1260</v>
      </c>
      <c r="D1335" s="1707"/>
      <c r="E1335" s="1210"/>
      <c r="F1335" s="43"/>
      <c r="G1335" s="722"/>
      <c r="H1335" s="1211"/>
    </row>
    <row r="1336" spans="2:8" ht="20.100000000000001" customHeight="1">
      <c r="B1336" s="1556"/>
      <c r="C1336" s="27" t="s">
        <v>1261</v>
      </c>
      <c r="D1336" s="1707"/>
      <c r="E1336" s="1210"/>
      <c r="F1336" s="43"/>
      <c r="G1336" s="722"/>
      <c r="H1336" s="1211"/>
    </row>
    <row r="1337" spans="2:8" ht="20.100000000000001" customHeight="1">
      <c r="B1337" s="1556"/>
      <c r="C1337" s="27" t="s">
        <v>1262</v>
      </c>
      <c r="D1337" s="1707"/>
      <c r="E1337" s="1210"/>
      <c r="F1337" s="43"/>
      <c r="G1337" s="722"/>
      <c r="H1337" s="1287"/>
    </row>
    <row r="1338" spans="2:8" ht="20.100000000000001" customHeight="1">
      <c r="B1338" s="1556"/>
      <c r="C1338" s="27" t="s">
        <v>1263</v>
      </c>
      <c r="D1338" s="1707"/>
      <c r="E1338" s="1210"/>
      <c r="F1338" s="722"/>
      <c r="G1338" s="722"/>
      <c r="H1338" s="1287"/>
    </row>
    <row r="1339" spans="2:8" ht="20.100000000000001" customHeight="1">
      <c r="B1339" s="1556"/>
      <c r="C1339" s="28" t="s">
        <v>4057</v>
      </c>
      <c r="D1339" s="1708"/>
      <c r="E1339" s="1210"/>
      <c r="F1339" s="722"/>
      <c r="G1339" s="722"/>
      <c r="H1339" s="1287"/>
    </row>
    <row r="1340" spans="2:8" ht="20.100000000000001" customHeight="1">
      <c r="B1340" s="1556"/>
      <c r="C1340" s="27" t="s">
        <v>4058</v>
      </c>
      <c r="D1340" s="1707"/>
      <c r="E1340" s="1210"/>
      <c r="F1340" s="722"/>
      <c r="G1340" s="722"/>
      <c r="H1340" s="1287"/>
    </row>
    <row r="1341" spans="2:8" ht="20.100000000000001" customHeight="1">
      <c r="B1341" s="1556"/>
      <c r="C1341" s="27" t="s">
        <v>1264</v>
      </c>
      <c r="D1341" s="1707"/>
      <c r="E1341" s="1210"/>
      <c r="F1341" s="722"/>
      <c r="G1341" s="722"/>
      <c r="H1341" s="1287"/>
    </row>
    <row r="1342" spans="2:8" ht="20.100000000000001" customHeight="1">
      <c r="B1342" s="1556"/>
      <c r="C1342" s="27" t="s">
        <v>1248</v>
      </c>
      <c r="D1342" s="1707"/>
      <c r="E1342" s="1210"/>
      <c r="F1342" s="43"/>
      <c r="G1342" s="722"/>
      <c r="H1342" s="1211"/>
    </row>
    <row r="1343" spans="2:8" ht="38.25">
      <c r="B1343" s="1556"/>
      <c r="C1343" s="27" t="s">
        <v>1265</v>
      </c>
      <c r="D1343" s="1707"/>
      <c r="E1343" s="1254"/>
      <c r="F1343" s="120"/>
      <c r="G1343" s="1255"/>
      <c r="H1343" s="1218"/>
    </row>
    <row r="1344" spans="2:8" ht="21" customHeight="1">
      <c r="B1344" s="1557"/>
      <c r="C1344" s="31" t="s">
        <v>2866</v>
      </c>
      <c r="D1344" s="1708"/>
      <c r="E1344" s="1190" t="s">
        <v>18</v>
      </c>
      <c r="F1344" s="52">
        <v>1</v>
      </c>
      <c r="G1344" s="1137"/>
      <c r="H1344" s="1194">
        <f>F1344*G1344</f>
        <v>0</v>
      </c>
    </row>
    <row r="1345" spans="2:8">
      <c r="B1345" s="1566"/>
      <c r="C1345" s="1567"/>
      <c r="D1345" s="1567"/>
      <c r="E1345" s="1567"/>
      <c r="F1345" s="1567"/>
      <c r="G1345" s="1567"/>
      <c r="H1345" s="1568"/>
    </row>
    <row r="1346" spans="2:8">
      <c r="B1346" s="107" t="s">
        <v>2851</v>
      </c>
      <c r="C1346" s="135" t="s">
        <v>4693</v>
      </c>
      <c r="D1346" s="136"/>
      <c r="E1346" s="1288"/>
      <c r="F1346" s="136"/>
      <c r="G1346" s="1251"/>
      <c r="H1346" s="1279">
        <f>SUM(H1280:H1344)</f>
        <v>0</v>
      </c>
    </row>
    <row r="1347" spans="2:8">
      <c r="B1347" s="1577"/>
      <c r="C1347" s="1578"/>
      <c r="D1347" s="1578"/>
      <c r="E1347" s="1578"/>
      <c r="F1347" s="1578"/>
      <c r="G1347" s="1578"/>
      <c r="H1347" s="1579"/>
    </row>
    <row r="1348" spans="2:8">
      <c r="B1348" s="107" t="s">
        <v>2867</v>
      </c>
      <c r="C1348" s="1615" t="s">
        <v>998</v>
      </c>
      <c r="D1348" s="1616"/>
      <c r="E1348" s="1616"/>
      <c r="F1348" s="1616"/>
      <c r="G1348" s="1616"/>
      <c r="H1348" s="1617"/>
    </row>
    <row r="1349" spans="2:8">
      <c r="B1349" s="214"/>
      <c r="C1349" s="221"/>
      <c r="D1349" s="221"/>
      <c r="E1349" s="1223"/>
      <c r="F1349" s="229"/>
      <c r="G1349" s="726"/>
      <c r="H1349" s="1289"/>
    </row>
    <row r="1350" spans="2:8">
      <c r="B1350" s="1709" t="s">
        <v>4059</v>
      </c>
      <c r="C1350" s="1710"/>
      <c r="D1350" s="1710"/>
      <c r="E1350" s="1290"/>
      <c r="F1350" s="58"/>
      <c r="G1350" s="1178"/>
      <c r="H1350" s="1179"/>
    </row>
    <row r="1351" spans="2:8" ht="27" customHeight="1">
      <c r="B1351" s="1635" t="s">
        <v>1266</v>
      </c>
      <c r="C1351" s="1636"/>
      <c r="D1351" s="1356"/>
      <c r="E1351" s="1291"/>
      <c r="F1351" s="50"/>
      <c r="G1351" s="1171"/>
      <c r="H1351" s="1172"/>
    </row>
    <row r="1352" spans="2:8" ht="25.5" customHeight="1">
      <c r="B1352" s="1635" t="s">
        <v>4060</v>
      </c>
      <c r="C1352" s="1636"/>
      <c r="D1352" s="1636"/>
      <c r="E1352" s="1291"/>
      <c r="F1352" s="50"/>
      <c r="G1352" s="1171"/>
      <c r="H1352" s="1172"/>
    </row>
    <row r="1353" spans="2:8" ht="15.75" customHeight="1">
      <c r="B1353" s="1711" t="s">
        <v>1244</v>
      </c>
      <c r="C1353" s="1712"/>
      <c r="D1353" s="1712"/>
      <c r="E1353" s="1364"/>
      <c r="F1353" s="50"/>
      <c r="G1353" s="1171"/>
      <c r="H1353" s="1172"/>
    </row>
    <row r="1354" spans="2:8" ht="15.75" customHeight="1">
      <c r="C1354" s="137" t="s">
        <v>2868</v>
      </c>
      <c r="D1354" s="138"/>
      <c r="E1354" s="1292"/>
      <c r="F1354" s="138"/>
      <c r="G1354" s="1293"/>
      <c r="H1354" s="1294"/>
    </row>
    <row r="1355" spans="2:8" ht="54" customHeight="1">
      <c r="B1355" s="1556" t="s">
        <v>2869</v>
      </c>
      <c r="C1355" s="28" t="s">
        <v>2870</v>
      </c>
      <c r="D1355" s="1295"/>
      <c r="E1355" s="1183" t="s">
        <v>18</v>
      </c>
      <c r="F1355" s="52">
        <v>11</v>
      </c>
      <c r="G1355" s="1137"/>
      <c r="H1355" s="1200">
        <f>F1355*G1355</f>
        <v>0</v>
      </c>
    </row>
    <row r="1356" spans="2:8" ht="51">
      <c r="B1356" s="1556"/>
      <c r="C1356" s="28" t="s">
        <v>2871</v>
      </c>
      <c r="D1356" s="1295"/>
      <c r="E1356" s="1183" t="s">
        <v>18</v>
      </c>
      <c r="F1356" s="44">
        <v>28</v>
      </c>
      <c r="G1356" s="1132"/>
      <c r="H1356" s="1200">
        <f t="shared" ref="H1356:H1357" si="17">F1356*G1356</f>
        <v>0</v>
      </c>
    </row>
    <row r="1357" spans="2:8" ht="55.5" customHeight="1">
      <c r="B1357" s="1556"/>
      <c r="C1357" s="70" t="s">
        <v>2872</v>
      </c>
      <c r="D1357" s="1295"/>
      <c r="E1357" s="1183" t="s">
        <v>18</v>
      </c>
      <c r="F1357" s="45">
        <v>38</v>
      </c>
      <c r="G1357" s="1136"/>
      <c r="H1357" s="1200">
        <f t="shared" si="17"/>
        <v>0</v>
      </c>
    </row>
    <row r="1358" spans="2:8" ht="51">
      <c r="B1358" s="1556"/>
      <c r="C1358" s="63" t="s">
        <v>2873</v>
      </c>
      <c r="D1358" s="1296"/>
      <c r="E1358" s="1181"/>
      <c r="F1358" s="61"/>
      <c r="G1358" s="713"/>
      <c r="H1358" s="1182"/>
    </row>
    <row r="1359" spans="2:8" ht="41.25" customHeight="1">
      <c r="B1359" s="1556"/>
      <c r="C1359" s="57" t="s">
        <v>4061</v>
      </c>
      <c r="D1359" s="1295"/>
      <c r="E1359" s="1183" t="s">
        <v>18</v>
      </c>
      <c r="F1359" s="52">
        <v>23</v>
      </c>
      <c r="G1359" s="1137"/>
      <c r="H1359" s="1194">
        <f>F1359*G1359</f>
        <v>0</v>
      </c>
    </row>
    <row r="1360" spans="2:8" ht="54.75" customHeight="1">
      <c r="B1360" s="1556"/>
      <c r="C1360" s="32" t="s">
        <v>4062</v>
      </c>
      <c r="D1360" s="1295"/>
      <c r="E1360" s="1225" t="s">
        <v>18</v>
      </c>
      <c r="F1360" s="44">
        <v>15</v>
      </c>
      <c r="G1360" s="1132"/>
      <c r="H1360" s="1194">
        <f t="shared" ref="H1360:H1361" si="18">F1360*G1360</f>
        <v>0</v>
      </c>
    </row>
    <row r="1361" spans="2:8" ht="66" customHeight="1">
      <c r="B1361" s="1556"/>
      <c r="C1361" s="32" t="s">
        <v>4063</v>
      </c>
      <c r="D1361" s="1295"/>
      <c r="E1361" s="1236" t="s">
        <v>18</v>
      </c>
      <c r="F1361" s="45">
        <v>3</v>
      </c>
      <c r="G1361" s="1136"/>
      <c r="H1361" s="1194">
        <f t="shared" si="18"/>
        <v>0</v>
      </c>
    </row>
    <row r="1362" spans="2:8" ht="51">
      <c r="B1362" s="1556"/>
      <c r="C1362" s="70" t="s">
        <v>4064</v>
      </c>
      <c r="D1362" s="1295"/>
      <c r="E1362" s="1181"/>
      <c r="F1362" s="61"/>
      <c r="G1362" s="713"/>
      <c r="H1362" s="1182"/>
    </row>
    <row r="1363" spans="2:8" ht="42" customHeight="1">
      <c r="B1363" s="1556"/>
      <c r="C1363" s="40" t="s">
        <v>1267</v>
      </c>
      <c r="D1363" s="1295"/>
      <c r="E1363" s="1183" t="s">
        <v>18</v>
      </c>
      <c r="F1363" s="52">
        <v>3</v>
      </c>
      <c r="G1363" s="69"/>
      <c r="H1363" s="1196">
        <f>F1363*G1363</f>
        <v>0</v>
      </c>
    </row>
    <row r="1364" spans="2:8" ht="51">
      <c r="B1364" s="1556"/>
      <c r="C1364" s="63" t="s">
        <v>4065</v>
      </c>
      <c r="D1364" s="1295"/>
      <c r="E1364" s="1181"/>
      <c r="F1364" s="61"/>
      <c r="G1364" s="713"/>
      <c r="H1364" s="1182"/>
    </row>
    <row r="1365" spans="2:8" ht="38.25">
      <c r="B1365" s="1557"/>
      <c r="C1365" s="39" t="s">
        <v>1268</v>
      </c>
      <c r="D1365" s="1297"/>
      <c r="E1365" s="1298" t="s">
        <v>18</v>
      </c>
      <c r="F1365" s="55">
        <v>1</v>
      </c>
      <c r="G1365" s="69"/>
      <c r="H1365" s="1196">
        <f>F1365*G1365</f>
        <v>0</v>
      </c>
    </row>
    <row r="1366" spans="2:8" ht="25.5">
      <c r="B1366" s="1701" t="s">
        <v>2874</v>
      </c>
      <c r="C1366" s="83" t="s">
        <v>1269</v>
      </c>
      <c r="D1366" s="1299"/>
      <c r="E1366" s="1162"/>
      <c r="F1366" s="58"/>
      <c r="G1366" s="1178"/>
      <c r="H1366" s="1179"/>
    </row>
    <row r="1367" spans="2:8">
      <c r="B1367" s="1702"/>
      <c r="C1367" s="38" t="s">
        <v>4066</v>
      </c>
      <c r="D1367" s="1295"/>
      <c r="E1367" s="1188"/>
      <c r="F1367" s="50"/>
      <c r="G1367" s="1171"/>
      <c r="H1367" s="1172"/>
    </row>
    <row r="1368" spans="2:8" ht="25.5">
      <c r="B1368" s="1702"/>
      <c r="C1368" s="225" t="s">
        <v>1266</v>
      </c>
      <c r="D1368" s="1295"/>
      <c r="E1368" s="1188"/>
      <c r="F1368" s="50"/>
      <c r="G1368" s="1171"/>
      <c r="H1368" s="1172"/>
    </row>
    <row r="1369" spans="2:8" ht="38.25">
      <c r="B1369" s="1702"/>
      <c r="C1369" s="225" t="s">
        <v>4060</v>
      </c>
      <c r="D1369" s="1295"/>
      <c r="E1369" s="1188"/>
      <c r="F1369" s="50"/>
      <c r="G1369" s="1171"/>
      <c r="H1369" s="1172"/>
    </row>
    <row r="1370" spans="2:8" ht="28.5" customHeight="1">
      <c r="B1370" s="1702"/>
      <c r="C1370" s="225" t="s">
        <v>1244</v>
      </c>
      <c r="D1370" s="1295"/>
      <c r="E1370" s="1188"/>
      <c r="F1370" s="50"/>
      <c r="G1370" s="1171"/>
      <c r="H1370" s="1172"/>
    </row>
    <row r="1371" spans="2:8" ht="15.75" customHeight="1">
      <c r="B1371" s="1702"/>
      <c r="C1371" s="137" t="s">
        <v>2868</v>
      </c>
      <c r="D1371" s="138"/>
      <c r="E1371" s="1292"/>
      <c r="F1371" s="138"/>
      <c r="G1371" s="1293"/>
      <c r="H1371" s="1294"/>
    </row>
    <row r="1372" spans="2:8" ht="51">
      <c r="B1372" s="1703"/>
      <c r="C1372" s="28" t="s">
        <v>3075</v>
      </c>
      <c r="D1372" s="1297"/>
      <c r="E1372" s="1175" t="s">
        <v>18</v>
      </c>
      <c r="F1372" s="55">
        <v>15</v>
      </c>
      <c r="G1372" s="69"/>
      <c r="H1372" s="1204">
        <f>F1372*G1372</f>
        <v>0</v>
      </c>
    </row>
    <row r="1373" spans="2:8" ht="38.25">
      <c r="B1373" s="1555" t="s">
        <v>2875</v>
      </c>
      <c r="C1373" s="83" t="s">
        <v>1270</v>
      </c>
      <c r="D1373" s="1299"/>
      <c r="E1373" s="1162"/>
      <c r="F1373" s="58"/>
      <c r="G1373" s="1178"/>
      <c r="H1373" s="1179"/>
    </row>
    <row r="1374" spans="2:8" ht="25.5">
      <c r="B1374" s="1556"/>
      <c r="C1374" s="38" t="s">
        <v>4067</v>
      </c>
      <c r="D1374" s="1295"/>
      <c r="E1374" s="1188"/>
      <c r="F1374" s="50"/>
      <c r="G1374" s="1171"/>
      <c r="H1374" s="1172"/>
    </row>
    <row r="1375" spans="2:8">
      <c r="B1375" s="1556"/>
      <c r="C1375" s="225" t="s">
        <v>1271</v>
      </c>
      <c r="D1375" s="1295"/>
      <c r="E1375" s="1186"/>
      <c r="F1375" s="50"/>
      <c r="G1375" s="714"/>
      <c r="H1375" s="1172"/>
    </row>
    <row r="1376" spans="2:8" ht="51">
      <c r="B1376" s="1556"/>
      <c r="C1376" s="225" t="s">
        <v>1272</v>
      </c>
      <c r="D1376" s="1295"/>
      <c r="E1376" s="1186"/>
      <c r="F1376" s="50"/>
      <c r="G1376" s="714"/>
      <c r="H1376" s="1172"/>
    </row>
    <row r="1377" spans="2:8" ht="29.25" customHeight="1">
      <c r="B1377" s="1556"/>
      <c r="C1377" s="225" t="s">
        <v>1244</v>
      </c>
      <c r="D1377" s="1295"/>
      <c r="E1377" s="1188"/>
      <c r="F1377" s="50"/>
      <c r="G1377" s="1171"/>
      <c r="H1377" s="1172"/>
    </row>
    <row r="1378" spans="2:8">
      <c r="B1378" s="1556"/>
      <c r="C1378" s="137" t="s">
        <v>2868</v>
      </c>
      <c r="D1378" s="138"/>
      <c r="E1378" s="1292"/>
      <c r="F1378" s="138"/>
      <c r="G1378" s="1293"/>
      <c r="H1378" s="1294"/>
    </row>
    <row r="1379" spans="2:8" ht="42" customHeight="1">
      <c r="B1379" s="1556"/>
      <c r="C1379" s="28" t="s">
        <v>2876</v>
      </c>
      <c r="D1379" s="1295"/>
      <c r="E1379" s="1190" t="s">
        <v>18</v>
      </c>
      <c r="F1379" s="52">
        <v>2</v>
      </c>
      <c r="G1379" s="1137"/>
      <c r="H1379" s="1200">
        <f>F1379*G1379</f>
        <v>0</v>
      </c>
    </row>
    <row r="1380" spans="2:8" ht="42" customHeight="1">
      <c r="B1380" s="1556"/>
      <c r="C1380" s="155" t="s">
        <v>2877</v>
      </c>
      <c r="D1380" s="1295"/>
      <c r="E1380" s="1190" t="s">
        <v>18</v>
      </c>
      <c r="F1380" s="44">
        <v>72</v>
      </c>
      <c r="G1380" s="1132"/>
      <c r="H1380" s="1200">
        <f t="shared" ref="H1380:H1382" si="19">F1380*G1380</f>
        <v>0</v>
      </c>
    </row>
    <row r="1381" spans="2:8" ht="67.5" customHeight="1">
      <c r="B1381" s="1556"/>
      <c r="C1381" s="28" t="s">
        <v>2878</v>
      </c>
      <c r="D1381" s="1295"/>
      <c r="E1381" s="1190" t="s">
        <v>18</v>
      </c>
      <c r="F1381" s="44">
        <v>40</v>
      </c>
      <c r="G1381" s="1132"/>
      <c r="H1381" s="1200">
        <f t="shared" si="19"/>
        <v>0</v>
      </c>
    </row>
    <row r="1382" spans="2:8" ht="81" customHeight="1">
      <c r="B1382" s="1556"/>
      <c r="C1382" s="28" t="s">
        <v>2879</v>
      </c>
      <c r="D1382" s="1295"/>
      <c r="E1382" s="1190" t="s">
        <v>18</v>
      </c>
      <c r="F1382" s="45">
        <v>11</v>
      </c>
      <c r="G1382" s="1136"/>
      <c r="H1382" s="1200">
        <f t="shared" si="19"/>
        <v>0</v>
      </c>
    </row>
    <row r="1383" spans="2:8" ht="51">
      <c r="B1383" s="1556"/>
      <c r="C1383" s="70" t="s">
        <v>2880</v>
      </c>
      <c r="D1383" s="1295"/>
      <c r="E1383" s="1202"/>
      <c r="F1383" s="61"/>
      <c r="G1383" s="713"/>
      <c r="H1383" s="1182"/>
    </row>
    <row r="1384" spans="2:8" ht="51">
      <c r="B1384" s="1556"/>
      <c r="C1384" s="40" t="s">
        <v>2881</v>
      </c>
      <c r="D1384" s="1295"/>
      <c r="E1384" s="1190" t="s">
        <v>18</v>
      </c>
      <c r="F1384" s="55">
        <v>1</v>
      </c>
      <c r="G1384" s="69"/>
      <c r="H1384" s="1196">
        <f>F1384*G1384</f>
        <v>0</v>
      </c>
    </row>
    <row r="1385" spans="2:8" ht="51">
      <c r="B1385" s="1556"/>
      <c r="C1385" s="70" t="s">
        <v>2882</v>
      </c>
      <c r="D1385" s="1295"/>
      <c r="E1385" s="1202"/>
      <c r="F1385" s="61"/>
      <c r="G1385" s="713"/>
      <c r="H1385" s="1182"/>
    </row>
    <row r="1386" spans="2:8" ht="25.5">
      <c r="B1386" s="1557"/>
      <c r="C1386" s="34" t="s">
        <v>1273</v>
      </c>
      <c r="D1386" s="1297"/>
      <c r="E1386" s="1190" t="s">
        <v>18</v>
      </c>
      <c r="F1386" s="52">
        <v>1</v>
      </c>
      <c r="G1386" s="1137"/>
      <c r="H1386" s="1196">
        <f>F1386*G1386</f>
        <v>0</v>
      </c>
    </row>
    <row r="1387" spans="2:8" ht="38.25">
      <c r="B1387" s="1555" t="s">
        <v>2883</v>
      </c>
      <c r="C1387" s="36" t="s">
        <v>1274</v>
      </c>
      <c r="D1387" s="1602"/>
      <c r="E1387" s="1155"/>
      <c r="F1387" s="49"/>
      <c r="G1387" s="712"/>
      <c r="H1387" s="1170" t="s">
        <v>1008</v>
      </c>
    </row>
    <row r="1388" spans="2:8" ht="51">
      <c r="B1388" s="1556"/>
      <c r="C1388" s="35" t="s">
        <v>1275</v>
      </c>
      <c r="D1388" s="1603"/>
      <c r="E1388" s="1186"/>
      <c r="F1388" s="50"/>
      <c r="G1388" s="714"/>
      <c r="H1388" s="1172" t="s">
        <v>1008</v>
      </c>
    </row>
    <row r="1389" spans="2:8">
      <c r="B1389" s="1556"/>
      <c r="C1389" s="35" t="s">
        <v>1276</v>
      </c>
      <c r="D1389" s="1603"/>
      <c r="E1389" s="1186"/>
      <c r="F1389" s="50"/>
      <c r="G1389" s="714"/>
      <c r="H1389" s="1172" t="s">
        <v>1008</v>
      </c>
    </row>
    <row r="1390" spans="2:8" ht="38.25">
      <c r="B1390" s="1556"/>
      <c r="C1390" s="34" t="s">
        <v>1277</v>
      </c>
      <c r="D1390" s="1603"/>
      <c r="E1390" s="1187"/>
      <c r="F1390" s="51"/>
      <c r="G1390" s="715"/>
      <c r="H1390" s="1174" t="s">
        <v>1008</v>
      </c>
    </row>
    <row r="1391" spans="2:8">
      <c r="B1391" s="1557"/>
      <c r="C1391" s="27" t="s">
        <v>1278</v>
      </c>
      <c r="D1391" s="1604"/>
      <c r="E1391" s="1175" t="s">
        <v>18</v>
      </c>
      <c r="F1391" s="55">
        <v>27</v>
      </c>
      <c r="G1391" s="69"/>
      <c r="H1391" s="1204">
        <f>F1391*G1391</f>
        <v>0</v>
      </c>
    </row>
    <row r="1392" spans="2:8" ht="38.25">
      <c r="B1392" s="1555" t="s">
        <v>2884</v>
      </c>
      <c r="C1392" s="36" t="s">
        <v>1279</v>
      </c>
      <c r="D1392" s="1602"/>
      <c r="E1392" s="1155"/>
      <c r="F1392" s="49"/>
      <c r="G1392" s="712"/>
      <c r="H1392" s="1170" t="s">
        <v>1008</v>
      </c>
    </row>
    <row r="1393" spans="2:8" ht="51">
      <c r="B1393" s="1556"/>
      <c r="C1393" s="35" t="s">
        <v>1275</v>
      </c>
      <c r="D1393" s="1603"/>
      <c r="E1393" s="1186"/>
      <c r="F1393" s="50"/>
      <c r="G1393" s="714"/>
      <c r="H1393" s="1172" t="s">
        <v>1008</v>
      </c>
    </row>
    <row r="1394" spans="2:8">
      <c r="B1394" s="1556"/>
      <c r="C1394" s="35" t="s">
        <v>1276</v>
      </c>
      <c r="D1394" s="1603"/>
      <c r="E1394" s="1186"/>
      <c r="F1394" s="50"/>
      <c r="G1394" s="714"/>
      <c r="H1394" s="1172" t="s">
        <v>1008</v>
      </c>
    </row>
    <row r="1395" spans="2:8" ht="51">
      <c r="B1395" s="1556"/>
      <c r="C1395" s="35" t="s">
        <v>1280</v>
      </c>
      <c r="D1395" s="1603"/>
      <c r="E1395" s="1186"/>
      <c r="F1395" s="50"/>
      <c r="G1395" s="714"/>
      <c r="H1395" s="1172" t="s">
        <v>1008</v>
      </c>
    </row>
    <row r="1396" spans="2:8" ht="25.5">
      <c r="B1396" s="1556"/>
      <c r="C1396" s="34" t="s">
        <v>1281</v>
      </c>
      <c r="D1396" s="1603"/>
      <c r="E1396" s="1187"/>
      <c r="F1396" s="51"/>
      <c r="G1396" s="715"/>
      <c r="H1396" s="1174" t="s">
        <v>1008</v>
      </c>
    </row>
    <row r="1397" spans="2:8" ht="20.100000000000001" customHeight="1">
      <c r="B1397" s="1557"/>
      <c r="C1397" s="27" t="s">
        <v>1278</v>
      </c>
      <c r="D1397" s="1604"/>
      <c r="E1397" s="1175" t="s">
        <v>18</v>
      </c>
      <c r="F1397" s="55">
        <v>7</v>
      </c>
      <c r="G1397" s="69"/>
      <c r="H1397" s="1204">
        <f>F1397*G1397</f>
        <v>0</v>
      </c>
    </row>
    <row r="1398" spans="2:8" ht="38.25">
      <c r="B1398" s="1555" t="s">
        <v>2885</v>
      </c>
      <c r="C1398" s="36" t="s">
        <v>1282</v>
      </c>
      <c r="D1398" s="1602"/>
      <c r="E1398" s="1155"/>
      <c r="F1398" s="49"/>
      <c r="G1398" s="712"/>
      <c r="H1398" s="1170" t="s">
        <v>1008</v>
      </c>
    </row>
    <row r="1399" spans="2:8" ht="51">
      <c r="B1399" s="1556"/>
      <c r="C1399" s="35" t="s">
        <v>1275</v>
      </c>
      <c r="D1399" s="1618"/>
      <c r="E1399" s="1186"/>
      <c r="F1399" s="50"/>
      <c r="G1399" s="714"/>
      <c r="H1399" s="1172" t="s">
        <v>1008</v>
      </c>
    </row>
    <row r="1400" spans="2:8">
      <c r="B1400" s="1556"/>
      <c r="C1400" s="35" t="s">
        <v>1276</v>
      </c>
      <c r="D1400" s="1603"/>
      <c r="E1400" s="1186"/>
      <c r="F1400" s="50"/>
      <c r="G1400" s="714"/>
      <c r="H1400" s="1172" t="s">
        <v>1008</v>
      </c>
    </row>
    <row r="1401" spans="2:8" ht="38.25">
      <c r="B1401" s="1556"/>
      <c r="C1401" s="35" t="s">
        <v>1283</v>
      </c>
      <c r="D1401" s="1603"/>
      <c r="E1401" s="1186"/>
      <c r="F1401" s="50"/>
      <c r="G1401" s="714"/>
      <c r="H1401" s="1172" t="s">
        <v>1008</v>
      </c>
    </row>
    <row r="1402" spans="2:8" ht="63.75">
      <c r="B1402" s="1556"/>
      <c r="C1402" s="35" t="s">
        <v>1284</v>
      </c>
      <c r="D1402" s="1603"/>
      <c r="E1402" s="1186"/>
      <c r="F1402" s="50"/>
      <c r="G1402" s="714"/>
      <c r="H1402" s="1172" t="s">
        <v>1008</v>
      </c>
    </row>
    <row r="1403" spans="2:8" ht="25.5">
      <c r="B1403" s="1556"/>
      <c r="C1403" s="34" t="s">
        <v>1281</v>
      </c>
      <c r="D1403" s="1603"/>
      <c r="E1403" s="1187"/>
      <c r="F1403" s="51"/>
      <c r="G1403" s="715"/>
      <c r="H1403" s="1174" t="s">
        <v>1008</v>
      </c>
    </row>
    <row r="1404" spans="2:8" ht="20.100000000000001" customHeight="1">
      <c r="B1404" s="1557"/>
      <c r="C1404" s="27" t="s">
        <v>1278</v>
      </c>
      <c r="D1404" s="1604"/>
      <c r="E1404" s="1175" t="s">
        <v>18</v>
      </c>
      <c r="F1404" s="55">
        <v>10</v>
      </c>
      <c r="G1404" s="69"/>
      <c r="H1404" s="1204">
        <f>F1404*G1404</f>
        <v>0</v>
      </c>
    </row>
    <row r="1405" spans="2:8" ht="38.25">
      <c r="B1405" s="1555" t="s">
        <v>2886</v>
      </c>
      <c r="C1405" s="36" t="s">
        <v>1285</v>
      </c>
      <c r="D1405" s="1602"/>
      <c r="E1405" s="1155"/>
      <c r="F1405" s="49"/>
      <c r="G1405" s="712"/>
      <c r="H1405" s="1170" t="s">
        <v>1008</v>
      </c>
    </row>
    <row r="1406" spans="2:8" ht="51">
      <c r="B1406" s="1556"/>
      <c r="C1406" s="35" t="s">
        <v>1286</v>
      </c>
      <c r="D1406" s="1603"/>
      <c r="E1406" s="1186"/>
      <c r="F1406" s="50"/>
      <c r="G1406" s="714"/>
      <c r="H1406" s="1172" t="s">
        <v>1008</v>
      </c>
    </row>
    <row r="1407" spans="2:8" ht="25.5">
      <c r="B1407" s="1556"/>
      <c r="C1407" s="35" t="s">
        <v>4068</v>
      </c>
      <c r="D1407" s="1603"/>
      <c r="E1407" s="1186"/>
      <c r="F1407" s="50"/>
      <c r="G1407" s="714"/>
      <c r="H1407" s="1172" t="s">
        <v>1008</v>
      </c>
    </row>
    <row r="1408" spans="2:8">
      <c r="B1408" s="1556"/>
      <c r="C1408" s="35" t="s">
        <v>1276</v>
      </c>
      <c r="D1408" s="1603"/>
      <c r="E1408" s="1186"/>
      <c r="F1408" s="50"/>
      <c r="G1408" s="714"/>
      <c r="H1408" s="1172" t="s">
        <v>1008</v>
      </c>
    </row>
    <row r="1409" spans="2:8" ht="25.5">
      <c r="B1409" s="1556"/>
      <c r="C1409" s="35" t="s">
        <v>1287</v>
      </c>
      <c r="D1409" s="1603"/>
      <c r="E1409" s="1186"/>
      <c r="F1409" s="50"/>
      <c r="G1409" s="714"/>
      <c r="H1409" s="1172" t="s">
        <v>1008</v>
      </c>
    </row>
    <row r="1410" spans="2:8" ht="25.5">
      <c r="B1410" s="1556"/>
      <c r="C1410" s="34" t="s">
        <v>1288</v>
      </c>
      <c r="D1410" s="1603"/>
      <c r="E1410" s="1187"/>
      <c r="F1410" s="51"/>
      <c r="G1410" s="715"/>
      <c r="H1410" s="1174" t="s">
        <v>1008</v>
      </c>
    </row>
    <row r="1411" spans="2:8" ht="20.100000000000001" customHeight="1">
      <c r="B1411" s="1557"/>
      <c r="C1411" s="27" t="s">
        <v>1278</v>
      </c>
      <c r="D1411" s="1604"/>
      <c r="E1411" s="1175" t="s">
        <v>18</v>
      </c>
      <c r="F1411" s="55">
        <v>38</v>
      </c>
      <c r="G1411" s="69"/>
      <c r="H1411" s="1204">
        <f>F1411*G1411</f>
        <v>0</v>
      </c>
    </row>
    <row r="1412" spans="2:8" ht="51">
      <c r="B1412" s="1555" t="s">
        <v>2887</v>
      </c>
      <c r="C1412" s="36" t="s">
        <v>1289</v>
      </c>
      <c r="D1412" s="1602"/>
      <c r="E1412" s="1155"/>
      <c r="F1412" s="49"/>
      <c r="G1412" s="712"/>
      <c r="H1412" s="1170" t="s">
        <v>1008</v>
      </c>
    </row>
    <row r="1413" spans="2:8" ht="51">
      <c r="B1413" s="1556"/>
      <c r="C1413" s="35" t="s">
        <v>1286</v>
      </c>
      <c r="D1413" s="1603"/>
      <c r="E1413" s="1186"/>
      <c r="F1413" s="50"/>
      <c r="G1413" s="714"/>
      <c r="H1413" s="1172" t="s">
        <v>1008</v>
      </c>
    </row>
    <row r="1414" spans="2:8" ht="25.5">
      <c r="B1414" s="1556"/>
      <c r="C1414" s="35" t="s">
        <v>4068</v>
      </c>
      <c r="D1414" s="1603"/>
      <c r="E1414" s="1186"/>
      <c r="F1414" s="50"/>
      <c r="G1414" s="714"/>
      <c r="H1414" s="1172" t="s">
        <v>1008</v>
      </c>
    </row>
    <row r="1415" spans="2:8">
      <c r="B1415" s="1556"/>
      <c r="C1415" s="35" t="s">
        <v>1276</v>
      </c>
      <c r="D1415" s="1603"/>
      <c r="E1415" s="1186"/>
      <c r="F1415" s="50"/>
      <c r="G1415" s="714"/>
      <c r="H1415" s="1172" t="s">
        <v>1008</v>
      </c>
    </row>
    <row r="1416" spans="2:8" ht="38.25">
      <c r="B1416" s="1556"/>
      <c r="C1416" s="35" t="s">
        <v>1290</v>
      </c>
      <c r="D1416" s="1618"/>
      <c r="E1416" s="1186"/>
      <c r="F1416" s="50"/>
      <c r="G1416" s="714"/>
      <c r="H1416" s="1172" t="s">
        <v>1008</v>
      </c>
    </row>
    <row r="1417" spans="2:8" ht="25.5">
      <c r="B1417" s="1556"/>
      <c r="C1417" s="34" t="s">
        <v>1288</v>
      </c>
      <c r="D1417" s="1603"/>
      <c r="E1417" s="1187"/>
      <c r="F1417" s="51"/>
      <c r="G1417" s="715"/>
      <c r="H1417" s="1174" t="s">
        <v>1008</v>
      </c>
    </row>
    <row r="1418" spans="2:8" ht="20.100000000000001" customHeight="1">
      <c r="B1418" s="1557"/>
      <c r="C1418" s="27" t="s">
        <v>1278</v>
      </c>
      <c r="D1418" s="1604"/>
      <c r="E1418" s="1175" t="s">
        <v>18</v>
      </c>
      <c r="F1418" s="55">
        <v>17</v>
      </c>
      <c r="G1418" s="69"/>
      <c r="H1418" s="1204">
        <f>F1418*G1418</f>
        <v>0</v>
      </c>
    </row>
    <row r="1419" spans="2:8" ht="38.25">
      <c r="B1419" s="1555" t="s">
        <v>2888</v>
      </c>
      <c r="C1419" s="36" t="s">
        <v>1291</v>
      </c>
      <c r="D1419" s="1602"/>
      <c r="E1419" s="1155"/>
      <c r="F1419" s="49"/>
      <c r="G1419" s="712"/>
      <c r="H1419" s="1170" t="s">
        <v>1008</v>
      </c>
    </row>
    <row r="1420" spans="2:8" ht="51">
      <c r="B1420" s="1556"/>
      <c r="C1420" s="35" t="s">
        <v>1275</v>
      </c>
      <c r="D1420" s="1603"/>
      <c r="E1420" s="1186"/>
      <c r="F1420" s="50"/>
      <c r="G1420" s="714"/>
      <c r="H1420" s="1172" t="s">
        <v>1008</v>
      </c>
    </row>
    <row r="1421" spans="2:8" ht="25.5">
      <c r="B1421" s="1556"/>
      <c r="C1421" s="35" t="s">
        <v>1292</v>
      </c>
      <c r="D1421" s="1603"/>
      <c r="E1421" s="1186"/>
      <c r="F1421" s="50"/>
      <c r="G1421" s="714"/>
      <c r="H1421" s="1172" t="s">
        <v>1008</v>
      </c>
    </row>
    <row r="1422" spans="2:8" ht="25.5">
      <c r="B1422" s="1556"/>
      <c r="C1422" s="34" t="s">
        <v>1281</v>
      </c>
      <c r="D1422" s="1603"/>
      <c r="E1422" s="1187"/>
      <c r="F1422" s="51"/>
      <c r="G1422" s="715"/>
      <c r="H1422" s="1174" t="s">
        <v>1008</v>
      </c>
    </row>
    <row r="1423" spans="2:8" ht="20.100000000000001" customHeight="1">
      <c r="B1423" s="1557"/>
      <c r="C1423" s="27" t="s">
        <v>1278</v>
      </c>
      <c r="D1423" s="1604"/>
      <c r="E1423" s="1190" t="s">
        <v>18</v>
      </c>
      <c r="F1423" s="52">
        <v>1</v>
      </c>
      <c r="G1423" s="1137"/>
      <c r="H1423" s="1200">
        <f>F1423*G1423</f>
        <v>0</v>
      </c>
    </row>
    <row r="1424" spans="2:8">
      <c r="B1424" s="1566"/>
      <c r="C1424" s="1567"/>
      <c r="D1424" s="1567"/>
      <c r="E1424" s="1567"/>
      <c r="F1424" s="1567"/>
      <c r="G1424" s="1567"/>
      <c r="H1424" s="1568"/>
    </row>
    <row r="1425" spans="2:8">
      <c r="B1425" s="129" t="s">
        <v>2867</v>
      </c>
      <c r="C1425" s="1624" t="s">
        <v>4694</v>
      </c>
      <c r="D1425" s="1625"/>
      <c r="E1425" s="1625"/>
      <c r="F1425" s="1625"/>
      <c r="G1425" s="1626"/>
      <c r="H1425" s="1245">
        <f>SUM(H1379:H1423)+SUM(H1372)+SUM(H1355:H1365)</f>
        <v>0</v>
      </c>
    </row>
    <row r="1426" spans="2:8">
      <c r="B1426" s="1627"/>
      <c r="C1426" s="1628"/>
      <c r="D1426" s="1628"/>
      <c r="E1426" s="1628"/>
      <c r="F1426" s="1628"/>
      <c r="G1426" s="1628"/>
      <c r="H1426" s="1629"/>
    </row>
    <row r="1427" spans="2:8">
      <c r="B1427" s="107" t="s">
        <v>2889</v>
      </c>
      <c r="C1427" s="1552" t="s">
        <v>999</v>
      </c>
      <c r="D1427" s="1575"/>
      <c r="E1427" s="1575"/>
      <c r="F1427" s="1575"/>
      <c r="G1427" s="1575"/>
      <c r="H1427" s="1576"/>
    </row>
    <row r="1428" spans="2:8">
      <c r="B1428" s="1713"/>
      <c r="C1428" s="1714"/>
      <c r="D1428" s="1714"/>
      <c r="E1428" s="1714"/>
      <c r="F1428" s="1714"/>
      <c r="G1428" s="1714"/>
      <c r="H1428" s="1715"/>
    </row>
    <row r="1429" spans="2:8">
      <c r="B1429" s="1555" t="s">
        <v>2890</v>
      </c>
      <c r="C1429" s="83" t="s">
        <v>1293</v>
      </c>
      <c r="D1429" s="1602"/>
      <c r="E1429" s="1155"/>
      <c r="F1429" s="49"/>
      <c r="G1429" s="712"/>
      <c r="H1429" s="1170"/>
    </row>
    <row r="1430" spans="2:8" ht="38.25">
      <c r="B1430" s="1556"/>
      <c r="C1430" s="225" t="s">
        <v>1158</v>
      </c>
      <c r="D1430" s="1603"/>
      <c r="E1430" s="1188"/>
      <c r="F1430" s="50"/>
      <c r="G1430" s="1171"/>
      <c r="H1430" s="1172"/>
    </row>
    <row r="1431" spans="2:8">
      <c r="B1431" s="1556"/>
      <c r="C1431" s="225" t="s">
        <v>1294</v>
      </c>
      <c r="D1431" s="1603"/>
      <c r="E1431" s="1188"/>
      <c r="F1431" s="50"/>
      <c r="G1431" s="1171"/>
      <c r="H1431" s="1172"/>
    </row>
    <row r="1432" spans="2:8" ht="25.5">
      <c r="B1432" s="1556"/>
      <c r="C1432" s="225" t="s">
        <v>1295</v>
      </c>
      <c r="D1432" s="1603"/>
      <c r="E1432" s="1186"/>
      <c r="F1432" s="50"/>
      <c r="G1432" s="714"/>
      <c r="H1432" s="1172"/>
    </row>
    <row r="1433" spans="2:8" ht="25.5">
      <c r="B1433" s="1556"/>
      <c r="C1433" s="225" t="s">
        <v>4069</v>
      </c>
      <c r="D1433" s="1603"/>
      <c r="E1433" s="1188"/>
      <c r="F1433" s="50"/>
      <c r="G1433" s="1171"/>
      <c r="H1433" s="1172"/>
    </row>
    <row r="1434" spans="2:8" ht="38.25">
      <c r="B1434" s="1556"/>
      <c r="C1434" s="225" t="s">
        <v>1296</v>
      </c>
      <c r="D1434" s="1603"/>
      <c r="E1434" s="1188"/>
      <c r="F1434" s="50"/>
      <c r="G1434" s="1171"/>
      <c r="H1434" s="1172"/>
    </row>
    <row r="1435" spans="2:8">
      <c r="B1435" s="1556"/>
      <c r="C1435" s="64" t="s">
        <v>1297</v>
      </c>
      <c r="D1435" s="1603"/>
      <c r="E1435" s="1186"/>
      <c r="F1435" s="50"/>
      <c r="G1435" s="714"/>
      <c r="H1435" s="1172"/>
    </row>
    <row r="1436" spans="2:8">
      <c r="B1436" s="1556"/>
      <c r="C1436" s="225" t="s">
        <v>1298</v>
      </c>
      <c r="D1436" s="1603"/>
      <c r="E1436" s="1188"/>
      <c r="F1436" s="50"/>
      <c r="G1436" s="1171"/>
      <c r="H1436" s="1172"/>
    </row>
    <row r="1437" spans="2:8" ht="51">
      <c r="B1437" s="1556"/>
      <c r="C1437" s="225" t="s">
        <v>1299</v>
      </c>
      <c r="D1437" s="1603"/>
      <c r="E1437" s="1186"/>
      <c r="F1437" s="54"/>
      <c r="G1437" s="714"/>
      <c r="H1437" s="1172"/>
    </row>
    <row r="1438" spans="2:8" ht="51">
      <c r="B1438" s="1556"/>
      <c r="C1438" s="71" t="s">
        <v>1300</v>
      </c>
      <c r="D1438" s="1603"/>
      <c r="E1438" s="1186"/>
      <c r="F1438" s="54"/>
      <c r="G1438" s="714"/>
      <c r="H1438" s="1172"/>
    </row>
    <row r="1439" spans="2:8" ht="51">
      <c r="B1439" s="1556"/>
      <c r="C1439" s="225" t="s">
        <v>1301</v>
      </c>
      <c r="D1439" s="1603"/>
      <c r="E1439" s="1186"/>
      <c r="F1439" s="54"/>
      <c r="G1439" s="714"/>
      <c r="H1439" s="1172"/>
    </row>
    <row r="1440" spans="2:8" ht="51">
      <c r="B1440" s="1556"/>
      <c r="C1440" s="71" t="s">
        <v>1302</v>
      </c>
      <c r="D1440" s="1603"/>
      <c r="E1440" s="1186"/>
      <c r="F1440" s="54"/>
      <c r="G1440" s="714"/>
      <c r="H1440" s="1172"/>
    </row>
    <row r="1441" spans="2:8" ht="25.5">
      <c r="B1441" s="1556"/>
      <c r="C1441" s="225" t="s">
        <v>1303</v>
      </c>
      <c r="D1441" s="1603"/>
      <c r="E1441" s="1186"/>
      <c r="F1441" s="54"/>
      <c r="G1441" s="714"/>
      <c r="H1441" s="1172"/>
    </row>
    <row r="1442" spans="2:8" ht="63.75">
      <c r="B1442" s="1556"/>
      <c r="C1442" s="71" t="s">
        <v>1304</v>
      </c>
      <c r="D1442" s="1603"/>
      <c r="E1442" s="1186"/>
      <c r="F1442" s="50"/>
      <c r="G1442" s="714"/>
      <c r="H1442" s="1172"/>
    </row>
    <row r="1443" spans="2:8" ht="63.75">
      <c r="B1443" s="1556"/>
      <c r="C1443" s="71" t="s">
        <v>4070</v>
      </c>
      <c r="D1443" s="1603"/>
      <c r="E1443" s="1186"/>
      <c r="F1443" s="50"/>
      <c r="G1443" s="714"/>
      <c r="H1443" s="1172"/>
    </row>
    <row r="1444" spans="2:8" ht="63.75">
      <c r="B1444" s="1556"/>
      <c r="C1444" s="225" t="s">
        <v>4071</v>
      </c>
      <c r="D1444" s="1603"/>
      <c r="E1444" s="1186"/>
      <c r="F1444" s="54"/>
      <c r="G1444" s="714"/>
      <c r="H1444" s="1172"/>
    </row>
    <row r="1445" spans="2:8" ht="38.25">
      <c r="B1445" s="1556"/>
      <c r="C1445" s="225" t="s">
        <v>1305</v>
      </c>
      <c r="D1445" s="1603"/>
      <c r="E1445" s="1186"/>
      <c r="F1445" s="54"/>
      <c r="G1445" s="714"/>
      <c r="H1445" s="1172"/>
    </row>
    <row r="1446" spans="2:8" ht="38.25">
      <c r="B1446" s="1556"/>
      <c r="C1446" s="225" t="s">
        <v>1306</v>
      </c>
      <c r="D1446" s="1603"/>
      <c r="E1446" s="1186"/>
      <c r="F1446" s="54"/>
      <c r="G1446" s="714"/>
      <c r="H1446" s="1172"/>
    </row>
    <row r="1447" spans="2:8">
      <c r="B1447" s="1556"/>
      <c r="C1447" s="39" t="s">
        <v>1164</v>
      </c>
      <c r="D1447" s="1603"/>
      <c r="E1447" s="1187"/>
      <c r="F1447" s="51"/>
      <c r="G1447" s="715"/>
      <c r="H1447" s="1174" t="s">
        <v>1008</v>
      </c>
    </row>
    <row r="1448" spans="2:8" ht="20.100000000000001" customHeight="1">
      <c r="B1448" s="1557"/>
      <c r="C1448" s="31" t="s">
        <v>1119</v>
      </c>
      <c r="D1448" s="1604"/>
      <c r="E1448" s="1175" t="s">
        <v>18</v>
      </c>
      <c r="F1448" s="55">
        <v>2</v>
      </c>
      <c r="G1448" s="69"/>
      <c r="H1448" s="1204">
        <f>F1448*G1448</f>
        <v>0</v>
      </c>
    </row>
    <row r="1449" spans="2:8">
      <c r="B1449" s="1599" t="s">
        <v>2891</v>
      </c>
      <c r="C1449" s="83" t="s">
        <v>1293</v>
      </c>
      <c r="D1449" s="1602"/>
      <c r="E1449" s="1155"/>
      <c r="F1449" s="49"/>
      <c r="G1449" s="712"/>
      <c r="H1449" s="1170"/>
    </row>
    <row r="1450" spans="2:8" ht="38.25">
      <c r="B1450" s="1600"/>
      <c r="C1450" s="225" t="s">
        <v>1158</v>
      </c>
      <c r="D1450" s="1603"/>
      <c r="E1450" s="1188"/>
      <c r="F1450" s="50"/>
      <c r="G1450" s="1171"/>
      <c r="H1450" s="1172"/>
    </row>
    <row r="1451" spans="2:8">
      <c r="B1451" s="1600"/>
      <c r="C1451" s="225" t="s">
        <v>1294</v>
      </c>
      <c r="D1451" s="1603"/>
      <c r="E1451" s="1188"/>
      <c r="F1451" s="50"/>
      <c r="G1451" s="1171"/>
      <c r="H1451" s="1172"/>
    </row>
    <row r="1452" spans="2:8" ht="25.5">
      <c r="B1452" s="1600"/>
      <c r="C1452" s="225" t="s">
        <v>4069</v>
      </c>
      <c r="D1452" s="1603"/>
      <c r="E1452" s="1188"/>
      <c r="F1452" s="50"/>
      <c r="G1452" s="1171"/>
      <c r="H1452" s="1172"/>
    </row>
    <row r="1453" spans="2:8" ht="38.25">
      <c r="B1453" s="1600"/>
      <c r="C1453" s="225" t="s">
        <v>1296</v>
      </c>
      <c r="D1453" s="1603"/>
      <c r="E1453" s="1188"/>
      <c r="F1453" s="50"/>
      <c r="G1453" s="1171"/>
      <c r="H1453" s="1172"/>
    </row>
    <row r="1454" spans="2:8">
      <c r="B1454" s="1600"/>
      <c r="C1454" s="64" t="s">
        <v>1307</v>
      </c>
      <c r="D1454" s="1603"/>
      <c r="E1454" s="1186"/>
      <c r="F1454" s="50"/>
      <c r="G1454" s="714"/>
      <c r="H1454" s="1172"/>
    </row>
    <row r="1455" spans="2:8">
      <c r="B1455" s="1600"/>
      <c r="C1455" s="225" t="s">
        <v>1308</v>
      </c>
      <c r="D1455" s="1603"/>
      <c r="E1455" s="1188"/>
      <c r="F1455" s="50"/>
      <c r="G1455" s="1171"/>
      <c r="H1455" s="1172"/>
    </row>
    <row r="1456" spans="2:8" ht="76.5">
      <c r="B1456" s="1600"/>
      <c r="C1456" s="72" t="s">
        <v>1309</v>
      </c>
      <c r="D1456" s="1603"/>
      <c r="E1456" s="1186"/>
      <c r="F1456" s="54"/>
      <c r="G1456" s="714"/>
      <c r="H1456" s="1172"/>
    </row>
    <row r="1457" spans="2:8" ht="63.75">
      <c r="B1457" s="1600"/>
      <c r="C1457" s="72" t="s">
        <v>1310</v>
      </c>
      <c r="D1457" s="1603"/>
      <c r="E1457" s="1186"/>
      <c r="F1457" s="54"/>
      <c r="G1457" s="714"/>
      <c r="H1457" s="1172"/>
    </row>
    <row r="1458" spans="2:8" ht="63.75">
      <c r="B1458" s="1600"/>
      <c r="C1458" s="72" t="s">
        <v>1311</v>
      </c>
      <c r="D1458" s="1603"/>
      <c r="E1458" s="1186"/>
      <c r="F1458" s="54"/>
      <c r="G1458" s="714"/>
      <c r="H1458" s="1172"/>
    </row>
    <row r="1459" spans="2:8" ht="63.75">
      <c r="B1459" s="1600"/>
      <c r="C1459" s="72" t="s">
        <v>1312</v>
      </c>
      <c r="D1459" s="1603"/>
      <c r="E1459" s="1186"/>
      <c r="F1459" s="54"/>
      <c r="G1459" s="714"/>
      <c r="H1459" s="1172"/>
    </row>
    <row r="1460" spans="2:8" ht="76.5">
      <c r="B1460" s="1600"/>
      <c r="C1460" s="72" t="s">
        <v>1313</v>
      </c>
      <c r="D1460" s="1603"/>
      <c r="E1460" s="1186"/>
      <c r="F1460" s="54"/>
      <c r="G1460" s="714"/>
      <c r="H1460" s="1172"/>
    </row>
    <row r="1461" spans="2:8" ht="25.5">
      <c r="B1461" s="1600"/>
      <c r="C1461" s="72" t="s">
        <v>1314</v>
      </c>
      <c r="D1461" s="1603"/>
      <c r="E1461" s="1186"/>
      <c r="F1461" s="54"/>
      <c r="G1461" s="714"/>
      <c r="H1461" s="1172"/>
    </row>
    <row r="1462" spans="2:8" ht="51">
      <c r="B1462" s="1600"/>
      <c r="C1462" s="225" t="s">
        <v>4072</v>
      </c>
      <c r="D1462" s="1603"/>
      <c r="E1462" s="1186"/>
      <c r="F1462" s="54"/>
      <c r="G1462" s="714"/>
      <c r="H1462" s="1172"/>
    </row>
    <row r="1463" spans="2:8" ht="38.25">
      <c r="B1463" s="1600"/>
      <c r="C1463" s="225" t="s">
        <v>1305</v>
      </c>
      <c r="D1463" s="1603"/>
      <c r="E1463" s="1186"/>
      <c r="F1463" s="54"/>
      <c r="G1463" s="714"/>
      <c r="H1463" s="1172"/>
    </row>
    <row r="1464" spans="2:8">
      <c r="B1464" s="1600"/>
      <c r="C1464" s="39" t="s">
        <v>1164</v>
      </c>
      <c r="D1464" s="1603"/>
      <c r="E1464" s="1187"/>
      <c r="F1464" s="51"/>
      <c r="G1464" s="715"/>
      <c r="H1464" s="1174" t="s">
        <v>1008</v>
      </c>
    </row>
    <row r="1465" spans="2:8" ht="20.100000000000001" customHeight="1">
      <c r="B1465" s="1601"/>
      <c r="C1465" s="31" t="s">
        <v>1119</v>
      </c>
      <c r="D1465" s="1604"/>
      <c r="E1465" s="1175" t="s">
        <v>18</v>
      </c>
      <c r="F1465" s="55">
        <v>40</v>
      </c>
      <c r="G1465" s="69"/>
      <c r="H1465" s="1204">
        <f>F1465*G1465</f>
        <v>0</v>
      </c>
    </row>
    <row r="1466" spans="2:8">
      <c r="B1466" s="1555" t="s">
        <v>2892</v>
      </c>
      <c r="C1466" s="83" t="s">
        <v>1315</v>
      </c>
      <c r="D1466" s="1602"/>
      <c r="E1466" s="1155"/>
      <c r="F1466" s="49"/>
      <c r="G1466" s="712"/>
      <c r="H1466" s="1170"/>
    </row>
    <row r="1467" spans="2:8">
      <c r="B1467" s="1556"/>
      <c r="C1467" s="225" t="s">
        <v>1316</v>
      </c>
      <c r="D1467" s="1603"/>
      <c r="E1467" s="1186"/>
      <c r="F1467" s="50"/>
      <c r="G1467" s="714"/>
      <c r="H1467" s="1172"/>
    </row>
    <row r="1468" spans="2:8" ht="25.5">
      <c r="B1468" s="1556"/>
      <c r="C1468" s="225" t="s">
        <v>1317</v>
      </c>
      <c r="D1468" s="1603"/>
      <c r="E1468" s="1188"/>
      <c r="F1468" s="50"/>
      <c r="G1468" s="1171"/>
      <c r="H1468" s="1172"/>
    </row>
    <row r="1469" spans="2:8">
      <c r="B1469" s="1556"/>
      <c r="C1469" s="225" t="s">
        <v>1318</v>
      </c>
      <c r="D1469" s="1603"/>
      <c r="E1469" s="1188"/>
      <c r="F1469" s="50"/>
      <c r="G1469" s="1171"/>
      <c r="H1469" s="1172"/>
    </row>
    <row r="1470" spans="2:8" ht="38.25">
      <c r="B1470" s="1556"/>
      <c r="C1470" s="225" t="s">
        <v>1305</v>
      </c>
      <c r="D1470" s="1603"/>
      <c r="E1470" s="1186"/>
      <c r="F1470" s="54"/>
      <c r="G1470" s="714"/>
      <c r="H1470" s="1172"/>
    </row>
    <row r="1471" spans="2:8">
      <c r="B1471" s="1557"/>
      <c r="C1471" s="67" t="s">
        <v>1119</v>
      </c>
      <c r="D1471" s="1604"/>
      <c r="E1471" s="1130" t="s">
        <v>18</v>
      </c>
      <c r="F1471" s="44">
        <v>1</v>
      </c>
      <c r="G1471" s="1132"/>
      <c r="H1471" s="1194">
        <f>F1471*G1471</f>
        <v>0</v>
      </c>
    </row>
    <row r="1472" spans="2:8">
      <c r="B1472" s="1555" t="s">
        <v>2893</v>
      </c>
      <c r="C1472" s="83" t="s">
        <v>1319</v>
      </c>
      <c r="D1472" s="1605"/>
      <c r="E1472" s="1155"/>
      <c r="F1472" s="49"/>
      <c r="G1472" s="712"/>
      <c r="H1472" s="1170"/>
    </row>
    <row r="1473" spans="2:8" ht="38.25">
      <c r="B1473" s="1556"/>
      <c r="C1473" s="225" t="s">
        <v>1320</v>
      </c>
      <c r="D1473" s="1606"/>
      <c r="E1473" s="1188"/>
      <c r="F1473" s="50"/>
      <c r="G1473" s="1171"/>
      <c r="H1473" s="1172"/>
    </row>
    <row r="1474" spans="2:8" ht="25.5">
      <c r="B1474" s="1556"/>
      <c r="C1474" s="225" t="s">
        <v>1321</v>
      </c>
      <c r="D1474" s="1606"/>
      <c r="E1474" s="1188"/>
      <c r="F1474" s="50"/>
      <c r="G1474" s="1171"/>
      <c r="H1474" s="1172"/>
    </row>
    <row r="1475" spans="2:8">
      <c r="B1475" s="1556"/>
      <c r="C1475" s="225" t="s">
        <v>1254</v>
      </c>
      <c r="D1475" s="1606"/>
      <c r="E1475" s="1188"/>
      <c r="F1475" s="50"/>
      <c r="G1475" s="1171"/>
      <c r="H1475" s="1172"/>
    </row>
    <row r="1476" spans="2:8" ht="15.75" customHeight="1">
      <c r="B1476" s="1556"/>
      <c r="C1476" s="225" t="s">
        <v>1255</v>
      </c>
      <c r="D1476" s="1606"/>
      <c r="E1476" s="1188"/>
      <c r="F1476" s="50"/>
      <c r="G1476" s="1171"/>
      <c r="H1476" s="1172"/>
    </row>
    <row r="1477" spans="2:8" ht="14.25" customHeight="1">
      <c r="B1477" s="1556"/>
      <c r="C1477" s="225" t="s">
        <v>1256</v>
      </c>
      <c r="D1477" s="1606"/>
      <c r="E1477" s="1188"/>
      <c r="F1477" s="50"/>
      <c r="G1477" s="1171"/>
      <c r="H1477" s="1172"/>
    </row>
    <row r="1478" spans="2:8">
      <c r="B1478" s="1556"/>
      <c r="C1478" s="35" t="s">
        <v>1257</v>
      </c>
      <c r="D1478" s="1606"/>
      <c r="E1478" s="1188"/>
      <c r="F1478" s="50"/>
      <c r="G1478" s="1171"/>
      <c r="H1478" s="1172"/>
    </row>
    <row r="1479" spans="2:8">
      <c r="B1479" s="1556"/>
      <c r="C1479" s="35" t="s">
        <v>1258</v>
      </c>
      <c r="D1479" s="1606"/>
      <c r="E1479" s="1188"/>
      <c r="F1479" s="50"/>
      <c r="G1479" s="1171"/>
      <c r="H1479" s="1172"/>
    </row>
    <row r="1480" spans="2:8">
      <c r="B1480" s="1556"/>
      <c r="C1480" s="35" t="s">
        <v>1259</v>
      </c>
      <c r="D1480" s="1606"/>
      <c r="E1480" s="1188"/>
      <c r="F1480" s="50"/>
      <c r="G1480" s="1171"/>
      <c r="H1480" s="1172"/>
    </row>
    <row r="1481" spans="2:8">
      <c r="B1481" s="1556"/>
      <c r="C1481" s="35" t="s">
        <v>1260</v>
      </c>
      <c r="D1481" s="1606"/>
      <c r="E1481" s="1188"/>
      <c r="F1481" s="50"/>
      <c r="G1481" s="1171"/>
      <c r="H1481" s="1172"/>
    </row>
    <row r="1482" spans="2:8">
      <c r="B1482" s="1556"/>
      <c r="C1482" s="35" t="s">
        <v>1261</v>
      </c>
      <c r="D1482" s="1606"/>
      <c r="E1482" s="1188"/>
      <c r="F1482" s="50"/>
      <c r="G1482" s="1171"/>
      <c r="H1482" s="1172"/>
    </row>
    <row r="1483" spans="2:8">
      <c r="B1483" s="1556"/>
      <c r="C1483" s="35" t="s">
        <v>1262</v>
      </c>
      <c r="D1483" s="1606"/>
      <c r="E1483" s="1188"/>
      <c r="F1483" s="50"/>
      <c r="G1483" s="1171"/>
      <c r="H1483" s="1172"/>
    </row>
    <row r="1484" spans="2:8">
      <c r="B1484" s="1556"/>
      <c r="C1484" s="35" t="s">
        <v>1263</v>
      </c>
      <c r="D1484" s="1606"/>
      <c r="E1484" s="1188"/>
      <c r="F1484" s="50"/>
      <c r="G1484" s="1171"/>
      <c r="H1484" s="1172"/>
    </row>
    <row r="1485" spans="2:8">
      <c r="B1485" s="1556"/>
      <c r="C1485" s="35" t="s">
        <v>4073</v>
      </c>
      <c r="D1485" s="1606"/>
      <c r="E1485" s="1300"/>
      <c r="F1485" s="73"/>
      <c r="G1485" s="1171"/>
      <c r="H1485" s="1172"/>
    </row>
    <row r="1486" spans="2:8">
      <c r="B1486" s="1556"/>
      <c r="C1486" s="35" t="s">
        <v>4074</v>
      </c>
      <c r="D1486" s="1606"/>
      <c r="E1486" s="1300"/>
      <c r="F1486" s="73"/>
      <c r="G1486" s="1171"/>
      <c r="H1486" s="1172"/>
    </row>
    <row r="1487" spans="2:8">
      <c r="B1487" s="1556"/>
      <c r="C1487" s="35" t="s">
        <v>1264</v>
      </c>
      <c r="D1487" s="1606"/>
      <c r="E1487" s="1188"/>
      <c r="F1487" s="50"/>
      <c r="G1487" s="1171"/>
      <c r="H1487" s="1172"/>
    </row>
    <row r="1488" spans="2:8">
      <c r="B1488" s="1556"/>
      <c r="C1488" s="35" t="s">
        <v>1248</v>
      </c>
      <c r="D1488" s="1606"/>
      <c r="E1488" s="1188"/>
      <c r="F1488" s="50"/>
      <c r="G1488" s="1171"/>
      <c r="H1488" s="1172"/>
    </row>
    <row r="1489" spans="2:9" ht="42.75" customHeight="1">
      <c r="B1489" s="1556"/>
      <c r="C1489" s="34" t="s">
        <v>1265</v>
      </c>
      <c r="D1489" s="1606"/>
      <c r="F1489" s="300"/>
      <c r="G1489" s="727"/>
      <c r="H1489" s="1301"/>
      <c r="I1489" s="231"/>
    </row>
    <row r="1490" spans="2:9" ht="20.100000000000001" customHeight="1">
      <c r="B1490" s="1557"/>
      <c r="C1490" s="67" t="s">
        <v>1119</v>
      </c>
      <c r="D1490" s="1604"/>
      <c r="E1490" s="1130" t="s">
        <v>18</v>
      </c>
      <c r="F1490" s="44">
        <v>1</v>
      </c>
      <c r="G1490" s="1176"/>
      <c r="H1490" s="1194">
        <f>F1490*G1490</f>
        <v>0</v>
      </c>
    </row>
    <row r="1491" spans="2:9">
      <c r="B1491" s="1682"/>
      <c r="C1491" s="1683"/>
      <c r="D1491" s="1683"/>
      <c r="E1491" s="1683"/>
      <c r="F1491" s="1683"/>
      <c r="G1491" s="1683"/>
      <c r="H1491" s="1690"/>
    </row>
    <row r="1492" spans="2:9">
      <c r="B1492" s="107" t="s">
        <v>2889</v>
      </c>
      <c r="C1492" s="133" t="s">
        <v>4695</v>
      </c>
      <c r="D1492" s="134"/>
      <c r="E1492" s="1250"/>
      <c r="F1492" s="134"/>
      <c r="G1492" s="1251"/>
      <c r="H1492" s="1279">
        <f>SUM(H1429:H1490)</f>
        <v>0</v>
      </c>
    </row>
    <row r="1493" spans="2:9">
      <c r="B1493" s="1566"/>
      <c r="C1493" s="1567"/>
      <c r="D1493" s="1567"/>
      <c r="E1493" s="1567"/>
      <c r="F1493" s="1567"/>
      <c r="G1493" s="1567"/>
      <c r="H1493" s="1568"/>
    </row>
    <row r="1494" spans="2:9">
      <c r="B1494" s="107" t="s">
        <v>2894</v>
      </c>
      <c r="C1494" s="1552" t="s">
        <v>1000</v>
      </c>
      <c r="D1494" s="1575"/>
      <c r="E1494" s="1575"/>
      <c r="F1494" s="1575"/>
      <c r="G1494" s="1575"/>
      <c r="H1494" s="1576"/>
    </row>
    <row r="1495" spans="2:9">
      <c r="B1495" s="1566"/>
      <c r="C1495" s="1567"/>
      <c r="D1495" s="1567"/>
      <c r="E1495" s="1567"/>
      <c r="F1495" s="1567"/>
      <c r="G1495" s="1567"/>
      <c r="H1495" s="1568"/>
    </row>
    <row r="1496" spans="2:9">
      <c r="B1496" s="1555" t="s">
        <v>2895</v>
      </c>
      <c r="C1496" s="118" t="s">
        <v>1322</v>
      </c>
      <c r="D1496" s="1602"/>
      <c r="E1496" s="1155"/>
      <c r="F1496" s="49"/>
      <c r="G1496" s="712"/>
      <c r="H1496" s="1170" t="s">
        <v>1008</v>
      </c>
    </row>
    <row r="1497" spans="2:9" ht="25.5">
      <c r="B1497" s="1556"/>
      <c r="C1497" s="35" t="s">
        <v>1323</v>
      </c>
      <c r="D1497" s="1603"/>
      <c r="E1497" s="1188"/>
      <c r="F1497" s="50"/>
      <c r="G1497" s="1171"/>
      <c r="H1497" s="1172"/>
    </row>
    <row r="1498" spans="2:9">
      <c r="B1498" s="1556"/>
      <c r="C1498" s="35" t="s">
        <v>1324</v>
      </c>
      <c r="D1498" s="1603"/>
      <c r="E1498" s="1188"/>
      <c r="F1498" s="50"/>
      <c r="G1498" s="1171"/>
      <c r="H1498" s="1172"/>
    </row>
    <row r="1499" spans="2:9">
      <c r="B1499" s="1556"/>
      <c r="C1499" s="34" t="s">
        <v>1164</v>
      </c>
      <c r="D1499" s="1603"/>
      <c r="E1499" s="1187"/>
      <c r="F1499" s="51"/>
      <c r="G1499" s="715"/>
      <c r="H1499" s="1174" t="s">
        <v>1008</v>
      </c>
    </row>
    <row r="1500" spans="2:9" ht="30" customHeight="1">
      <c r="B1500" s="1557"/>
      <c r="C1500" s="31" t="s">
        <v>2915</v>
      </c>
      <c r="D1500" s="1604"/>
      <c r="E1500" s="1175" t="s">
        <v>18</v>
      </c>
      <c r="F1500" s="55">
        <v>15</v>
      </c>
      <c r="G1500" s="69"/>
      <c r="H1500" s="1204">
        <f>F1500*G1500</f>
        <v>0</v>
      </c>
    </row>
    <row r="1501" spans="2:9">
      <c r="B1501" s="1555" t="s">
        <v>2896</v>
      </c>
      <c r="C1501" s="83" t="s">
        <v>1326</v>
      </c>
      <c r="D1501" s="1602"/>
      <c r="E1501" s="1155"/>
      <c r="F1501" s="49"/>
      <c r="G1501" s="712"/>
      <c r="H1501" s="1170" t="s">
        <v>1008</v>
      </c>
    </row>
    <row r="1502" spans="2:9" ht="63.75">
      <c r="B1502" s="1556"/>
      <c r="C1502" s="225" t="s">
        <v>1327</v>
      </c>
      <c r="D1502" s="1603"/>
      <c r="E1502" s="1188"/>
      <c r="F1502" s="50"/>
      <c r="G1502" s="1171"/>
      <c r="H1502" s="1172"/>
    </row>
    <row r="1503" spans="2:9" ht="25.5">
      <c r="B1503" s="1556"/>
      <c r="C1503" s="225" t="s">
        <v>1328</v>
      </c>
      <c r="D1503" s="1603"/>
      <c r="E1503" s="1188"/>
      <c r="F1503" s="50"/>
      <c r="G1503" s="1171"/>
      <c r="H1503" s="1172"/>
    </row>
    <row r="1504" spans="2:9">
      <c r="B1504" s="1556"/>
      <c r="C1504" s="225" t="s">
        <v>1329</v>
      </c>
      <c r="D1504" s="1603"/>
      <c r="E1504" s="1188"/>
      <c r="F1504" s="50"/>
      <c r="G1504" s="1171"/>
      <c r="H1504" s="1172"/>
    </row>
    <row r="1505" spans="2:8">
      <c r="B1505" s="1556"/>
      <c r="C1505" s="41" t="s">
        <v>2897</v>
      </c>
      <c r="D1505" s="1603"/>
      <c r="E1505" s="1302"/>
      <c r="F1505" s="74"/>
      <c r="G1505" s="1171"/>
      <c r="H1505" s="1172"/>
    </row>
    <row r="1506" spans="2:8">
      <c r="B1506" s="1556"/>
      <c r="C1506" s="41" t="s">
        <v>2898</v>
      </c>
      <c r="D1506" s="1603"/>
      <c r="E1506" s="1303"/>
      <c r="F1506" s="74"/>
      <c r="G1506" s="1171"/>
      <c r="H1506" s="1172"/>
    </row>
    <row r="1507" spans="2:8">
      <c r="B1507" s="1556"/>
      <c r="C1507" s="41" t="s">
        <v>2899</v>
      </c>
      <c r="D1507" s="1603"/>
      <c r="E1507" s="1303"/>
      <c r="F1507" s="74"/>
      <c r="G1507" s="1171"/>
      <c r="H1507" s="1172"/>
    </row>
    <row r="1508" spans="2:8" ht="42" customHeight="1">
      <c r="B1508" s="1556"/>
      <c r="C1508" s="225" t="s">
        <v>4075</v>
      </c>
      <c r="D1508" s="1603"/>
      <c r="E1508" s="1188"/>
      <c r="F1508" s="50"/>
      <c r="G1508" s="1171"/>
      <c r="H1508" s="1172"/>
    </row>
    <row r="1509" spans="2:8" ht="30" customHeight="1">
      <c r="B1509" s="1557"/>
      <c r="C1509" s="67" t="s">
        <v>2915</v>
      </c>
      <c r="D1509" s="1718"/>
      <c r="E1509" s="1130" t="s">
        <v>18</v>
      </c>
      <c r="F1509" s="44">
        <v>2</v>
      </c>
      <c r="G1509" s="1132"/>
      <c r="H1509" s="1194">
        <f>F1509*G1509</f>
        <v>0</v>
      </c>
    </row>
    <row r="1510" spans="2:8">
      <c r="B1510" s="1555" t="s">
        <v>2902</v>
      </c>
      <c r="C1510" s="83" t="s">
        <v>1326</v>
      </c>
      <c r="D1510" s="1602"/>
      <c r="E1510" s="1155"/>
      <c r="F1510" s="49"/>
      <c r="G1510" s="712"/>
      <c r="H1510" s="1170" t="s">
        <v>1008</v>
      </c>
    </row>
    <row r="1511" spans="2:8" ht="63.75">
      <c r="B1511" s="1556"/>
      <c r="C1511" s="225" t="s">
        <v>1330</v>
      </c>
      <c r="D1511" s="1603"/>
      <c r="E1511" s="1188"/>
      <c r="F1511" s="50"/>
      <c r="G1511" s="1171"/>
      <c r="H1511" s="1172"/>
    </row>
    <row r="1512" spans="2:8" ht="25.5">
      <c r="B1512" s="1556"/>
      <c r="C1512" s="225" t="s">
        <v>1328</v>
      </c>
      <c r="D1512" s="1603"/>
      <c r="E1512" s="1188"/>
      <c r="F1512" s="50"/>
      <c r="G1512" s="1171"/>
      <c r="H1512" s="1172"/>
    </row>
    <row r="1513" spans="2:8">
      <c r="B1513" s="1556"/>
      <c r="C1513" s="225" t="s">
        <v>1329</v>
      </c>
      <c r="D1513" s="1603"/>
      <c r="E1513" s="1188"/>
      <c r="F1513" s="50"/>
      <c r="G1513" s="1171"/>
      <c r="H1513" s="1172"/>
    </row>
    <row r="1514" spans="2:8">
      <c r="B1514" s="1556"/>
      <c r="C1514" s="41" t="s">
        <v>2900</v>
      </c>
      <c r="D1514" s="1603"/>
      <c r="E1514" s="1302"/>
      <c r="F1514" s="74"/>
      <c r="G1514" s="1171"/>
      <c r="H1514" s="1172"/>
    </row>
    <row r="1515" spans="2:8">
      <c r="B1515" s="1556"/>
      <c r="C1515" s="41" t="s">
        <v>2898</v>
      </c>
      <c r="D1515" s="1603"/>
      <c r="E1515" s="1303"/>
      <c r="F1515" s="74"/>
      <c r="G1515" s="1171"/>
      <c r="H1515" s="1172"/>
    </row>
    <row r="1516" spans="2:8">
      <c r="B1516" s="1556"/>
      <c r="C1516" s="41" t="s">
        <v>2901</v>
      </c>
      <c r="D1516" s="1603"/>
      <c r="E1516" s="1303"/>
      <c r="F1516" s="74"/>
      <c r="G1516" s="1171"/>
      <c r="H1516" s="1172"/>
    </row>
    <row r="1517" spans="2:8" ht="57" customHeight="1">
      <c r="B1517" s="1556"/>
      <c r="C1517" s="225" t="s">
        <v>4076</v>
      </c>
      <c r="D1517" s="1603"/>
      <c r="E1517" s="1188"/>
      <c r="F1517" s="50"/>
      <c r="G1517" s="1171"/>
      <c r="H1517" s="1172"/>
    </row>
    <row r="1518" spans="2:8" ht="30" customHeight="1">
      <c r="B1518" s="1557"/>
      <c r="C1518" s="67" t="s">
        <v>2915</v>
      </c>
      <c r="D1518" s="1604"/>
      <c r="E1518" s="1130" t="s">
        <v>18</v>
      </c>
      <c r="F1518" s="44">
        <v>4</v>
      </c>
      <c r="G1518" s="1132"/>
      <c r="H1518" s="1194">
        <f>F1518*G1518</f>
        <v>0</v>
      </c>
    </row>
    <row r="1519" spans="2:8">
      <c r="B1519" s="1555" t="s">
        <v>2912</v>
      </c>
      <c r="C1519" s="83" t="s">
        <v>1331</v>
      </c>
      <c r="D1519" s="1602"/>
      <c r="E1519" s="1155"/>
      <c r="F1519" s="49"/>
      <c r="G1519" s="712"/>
      <c r="H1519" s="1170" t="s">
        <v>1008</v>
      </c>
    </row>
    <row r="1520" spans="2:8" ht="38.25">
      <c r="B1520" s="1556"/>
      <c r="C1520" s="225" t="s">
        <v>4077</v>
      </c>
      <c r="D1520" s="1603"/>
      <c r="E1520" s="1188"/>
      <c r="F1520" s="50"/>
      <c r="G1520" s="1171"/>
      <c r="H1520" s="1172"/>
    </row>
    <row r="1521" spans="2:8" ht="25.5">
      <c r="B1521" s="1556"/>
      <c r="C1521" s="225" t="s">
        <v>1332</v>
      </c>
      <c r="D1521" s="1603"/>
      <c r="E1521" s="1188"/>
      <c r="F1521" s="50"/>
      <c r="G1521" s="1171"/>
      <c r="H1521" s="1172"/>
    </row>
    <row r="1522" spans="2:8" ht="25.5">
      <c r="B1522" s="1556"/>
      <c r="C1522" s="41" t="s">
        <v>1333</v>
      </c>
      <c r="D1522" s="1603"/>
      <c r="E1522" s="1304"/>
      <c r="F1522" s="74"/>
      <c r="G1522" s="1171"/>
      <c r="H1522" s="1172"/>
    </row>
    <row r="1523" spans="2:8" ht="51">
      <c r="B1523" s="1556"/>
      <c r="C1523" s="41" t="s">
        <v>4078</v>
      </c>
      <c r="D1523" s="1603"/>
      <c r="E1523" s="1305"/>
      <c r="F1523" s="74"/>
      <c r="G1523" s="1171"/>
      <c r="H1523" s="1172"/>
    </row>
    <row r="1524" spans="2:8" ht="25.5">
      <c r="B1524" s="1556"/>
      <c r="C1524" s="41" t="s">
        <v>2903</v>
      </c>
      <c r="D1524" s="1603"/>
      <c r="E1524" s="1305"/>
      <c r="F1524" s="74"/>
      <c r="G1524" s="1171"/>
      <c r="H1524" s="1172"/>
    </row>
    <row r="1525" spans="2:8">
      <c r="B1525" s="1556"/>
      <c r="C1525" s="41" t="s">
        <v>2904</v>
      </c>
      <c r="D1525" s="1603"/>
      <c r="E1525" s="1305"/>
      <c r="F1525" s="74"/>
      <c r="G1525" s="1171"/>
      <c r="H1525" s="1172"/>
    </row>
    <row r="1526" spans="2:8">
      <c r="B1526" s="1556"/>
      <c r="C1526" s="41" t="s">
        <v>2905</v>
      </c>
      <c r="D1526" s="1603"/>
      <c r="E1526" s="1305"/>
      <c r="F1526" s="74"/>
      <c r="G1526" s="1171"/>
      <c r="H1526" s="1172"/>
    </row>
    <row r="1527" spans="2:8">
      <c r="B1527" s="1556"/>
      <c r="C1527" s="41" t="s">
        <v>2906</v>
      </c>
      <c r="D1527" s="1603"/>
      <c r="E1527" s="1305"/>
      <c r="F1527" s="74"/>
      <c r="G1527" s="1171"/>
      <c r="H1527" s="1172"/>
    </row>
    <row r="1528" spans="2:8">
      <c r="B1528" s="1556"/>
      <c r="C1528" s="41" t="s">
        <v>2907</v>
      </c>
      <c r="D1528" s="1603"/>
      <c r="E1528" s="1305"/>
      <c r="F1528" s="74"/>
      <c r="G1528" s="1171"/>
      <c r="H1528" s="1172"/>
    </row>
    <row r="1529" spans="2:8">
      <c r="B1529" s="1556"/>
      <c r="C1529" s="41" t="s">
        <v>2908</v>
      </c>
      <c r="D1529" s="1603"/>
      <c r="E1529" s="1305"/>
      <c r="F1529" s="74"/>
      <c r="G1529" s="1171"/>
      <c r="H1529" s="1172"/>
    </row>
    <row r="1530" spans="2:8" ht="25.5">
      <c r="B1530" s="1556"/>
      <c r="C1530" s="41" t="s">
        <v>1334</v>
      </c>
      <c r="D1530" s="1603"/>
      <c r="E1530" s="1305"/>
      <c r="F1530" s="74"/>
      <c r="G1530" s="1171"/>
      <c r="H1530" s="1172"/>
    </row>
    <row r="1531" spans="2:8" ht="38.25">
      <c r="B1531" s="1556"/>
      <c r="C1531" s="41" t="s">
        <v>4079</v>
      </c>
      <c r="D1531" s="1603"/>
      <c r="E1531" s="1305"/>
      <c r="F1531" s="74"/>
      <c r="G1531" s="1171"/>
      <c r="H1531" s="1172"/>
    </row>
    <row r="1532" spans="2:8">
      <c r="B1532" s="1556"/>
      <c r="C1532" s="41" t="s">
        <v>2909</v>
      </c>
      <c r="D1532" s="1603"/>
      <c r="E1532" s="1305"/>
      <c r="F1532" s="74"/>
      <c r="G1532" s="1171"/>
      <c r="H1532" s="1172"/>
    </row>
    <row r="1533" spans="2:8" ht="38.25">
      <c r="B1533" s="1556"/>
      <c r="C1533" s="225" t="s">
        <v>1335</v>
      </c>
      <c r="D1533" s="1603"/>
      <c r="E1533" s="1188"/>
      <c r="F1533" s="50"/>
      <c r="G1533" s="1171"/>
      <c r="H1533" s="1172"/>
    </row>
    <row r="1534" spans="2:8" ht="26.25" customHeight="1">
      <c r="B1534" s="1556"/>
      <c r="C1534" s="37" t="s">
        <v>4080</v>
      </c>
      <c r="D1534" s="1603"/>
      <c r="E1534" s="1188"/>
      <c r="F1534" s="50"/>
      <c r="G1534" s="1171"/>
      <c r="H1534" s="1172"/>
    </row>
    <row r="1535" spans="2:8" ht="30" customHeight="1">
      <c r="B1535" s="1557"/>
      <c r="C1535" s="67" t="s">
        <v>2915</v>
      </c>
      <c r="D1535" s="1604"/>
      <c r="E1535" s="1130" t="s">
        <v>18</v>
      </c>
      <c r="F1535" s="44">
        <v>1</v>
      </c>
      <c r="G1535" s="1132"/>
      <c r="H1535" s="1194">
        <f>F1535*G1535</f>
        <v>0</v>
      </c>
    </row>
    <row r="1536" spans="2:8">
      <c r="B1536" s="1555" t="s">
        <v>2913</v>
      </c>
      <c r="C1536" s="83" t="s">
        <v>2911</v>
      </c>
      <c r="D1536" s="1602"/>
      <c r="E1536" s="1155"/>
      <c r="F1536" s="49"/>
      <c r="G1536" s="712"/>
      <c r="H1536" s="1170" t="s">
        <v>1008</v>
      </c>
    </row>
    <row r="1537" spans="2:8" ht="25.5">
      <c r="B1537" s="1556"/>
      <c r="C1537" s="225" t="s">
        <v>1336</v>
      </c>
      <c r="D1537" s="1603"/>
      <c r="E1537" s="1188"/>
      <c r="F1537" s="50"/>
      <c r="G1537" s="1171"/>
      <c r="H1537" s="1172"/>
    </row>
    <row r="1538" spans="2:8" ht="55.5" customHeight="1">
      <c r="B1538" s="1556"/>
      <c r="C1538" s="225" t="s">
        <v>1337</v>
      </c>
      <c r="D1538" s="1603"/>
      <c r="E1538" s="1186"/>
      <c r="F1538" s="50"/>
      <c r="G1538" s="714"/>
      <c r="H1538" s="1172" t="s">
        <v>1008</v>
      </c>
    </row>
    <row r="1539" spans="2:8" ht="30" customHeight="1">
      <c r="B1539" s="1557"/>
      <c r="C1539" s="67" t="s">
        <v>2915</v>
      </c>
      <c r="D1539" s="1604"/>
      <c r="E1539" s="1130" t="s">
        <v>18</v>
      </c>
      <c r="F1539" s="44">
        <v>15</v>
      </c>
      <c r="G1539" s="1132"/>
      <c r="H1539" s="1194">
        <f>F1539*G1539</f>
        <v>0</v>
      </c>
    </row>
    <row r="1540" spans="2:8">
      <c r="B1540" s="1555" t="s">
        <v>2914</v>
      </c>
      <c r="C1540" s="118" t="s">
        <v>1338</v>
      </c>
      <c r="D1540" s="1602"/>
      <c r="E1540" s="1155"/>
      <c r="F1540" s="49"/>
      <c r="G1540" s="712"/>
      <c r="H1540" s="1170" t="s">
        <v>1008</v>
      </c>
    </row>
    <row r="1541" spans="2:8" ht="25.5">
      <c r="B1541" s="1556"/>
      <c r="C1541" s="35" t="s">
        <v>1339</v>
      </c>
      <c r="D1541" s="1603"/>
      <c r="E1541" s="1188"/>
      <c r="F1541" s="50"/>
      <c r="G1541" s="1171"/>
      <c r="H1541" s="1172"/>
    </row>
    <row r="1542" spans="2:8" ht="54" customHeight="1">
      <c r="B1542" s="1556"/>
      <c r="C1542" s="35" t="s">
        <v>1337</v>
      </c>
      <c r="D1542" s="1603"/>
      <c r="E1542" s="1186"/>
      <c r="F1542" s="50"/>
      <c r="G1542" s="714"/>
      <c r="H1542" s="1172" t="s">
        <v>1008</v>
      </c>
    </row>
    <row r="1543" spans="2:8" ht="30" customHeight="1">
      <c r="B1543" s="1557"/>
      <c r="C1543" s="31" t="s">
        <v>2915</v>
      </c>
      <c r="D1543" s="1604"/>
      <c r="E1543" s="1130" t="s">
        <v>18</v>
      </c>
      <c r="F1543" s="44">
        <v>168</v>
      </c>
      <c r="G1543" s="1132"/>
      <c r="H1543" s="1194">
        <f>F1543*G1543</f>
        <v>0</v>
      </c>
    </row>
    <row r="1544" spans="2:8">
      <c r="B1544" s="1555" t="s">
        <v>2916</v>
      </c>
      <c r="C1544" s="118" t="s">
        <v>1340</v>
      </c>
      <c r="D1544" s="1602"/>
      <c r="E1544" s="1155"/>
      <c r="F1544" s="49"/>
      <c r="G1544" s="712"/>
      <c r="H1544" s="1170" t="s">
        <v>1008</v>
      </c>
    </row>
    <row r="1545" spans="2:8" ht="25.5">
      <c r="B1545" s="1556"/>
      <c r="C1545" s="35" t="s">
        <v>1341</v>
      </c>
      <c r="D1545" s="1603"/>
      <c r="E1545" s="1188"/>
      <c r="F1545" s="50"/>
      <c r="G1545" s="1171"/>
      <c r="H1545" s="1172"/>
    </row>
    <row r="1546" spans="2:8" ht="51">
      <c r="B1546" s="1556"/>
      <c r="C1546" s="35" t="s">
        <v>1337</v>
      </c>
      <c r="D1546" s="1603"/>
      <c r="E1546" s="1186"/>
      <c r="F1546" s="50"/>
      <c r="G1546" s="714"/>
      <c r="H1546" s="1172" t="s">
        <v>1008</v>
      </c>
    </row>
    <row r="1547" spans="2:8" ht="30" customHeight="1">
      <c r="B1547" s="1557"/>
      <c r="C1547" s="31" t="s">
        <v>2915</v>
      </c>
      <c r="D1547" s="1604"/>
      <c r="E1547" s="1130" t="s">
        <v>18</v>
      </c>
      <c r="F1547" s="44">
        <v>1</v>
      </c>
      <c r="G1547" s="1132"/>
      <c r="H1547" s="1194">
        <f>F1547*G1547</f>
        <v>0</v>
      </c>
    </row>
    <row r="1548" spans="2:8">
      <c r="B1548" s="1555" t="s">
        <v>2917</v>
      </c>
      <c r="C1548" s="118" t="s">
        <v>1342</v>
      </c>
      <c r="D1548" s="1602"/>
      <c r="E1548" s="1155"/>
      <c r="F1548" s="49"/>
      <c r="G1548" s="712"/>
      <c r="H1548" s="1170" t="s">
        <v>1008</v>
      </c>
    </row>
    <row r="1549" spans="2:8">
      <c r="B1549" s="1556"/>
      <c r="C1549" s="35" t="s">
        <v>1343</v>
      </c>
      <c r="D1549" s="1603"/>
      <c r="E1549" s="1188"/>
      <c r="F1549" s="50"/>
      <c r="G1549" s="1171"/>
      <c r="H1549" s="1172"/>
    </row>
    <row r="1550" spans="2:8" ht="51">
      <c r="B1550" s="1556"/>
      <c r="C1550" s="35" t="s">
        <v>1337</v>
      </c>
      <c r="D1550" s="1603"/>
      <c r="E1550" s="1186"/>
      <c r="F1550" s="50"/>
      <c r="G1550" s="714"/>
      <c r="H1550" s="1172" t="s">
        <v>1008</v>
      </c>
    </row>
    <row r="1551" spans="2:8" ht="30" customHeight="1">
      <c r="B1551" s="1557"/>
      <c r="C1551" s="31" t="s">
        <v>2915</v>
      </c>
      <c r="D1551" s="1604"/>
      <c r="E1551" s="1130" t="s">
        <v>18</v>
      </c>
      <c r="F1551" s="44">
        <v>51</v>
      </c>
      <c r="G1551" s="1132"/>
      <c r="H1551" s="1194">
        <f>F1551*G1551</f>
        <v>0</v>
      </c>
    </row>
    <row r="1552" spans="2:8">
      <c r="B1552" s="1555" t="s">
        <v>2918</v>
      </c>
      <c r="C1552" s="118" t="s">
        <v>4081</v>
      </c>
      <c r="D1552" s="1602"/>
      <c r="E1552" s="1155"/>
      <c r="F1552" s="49"/>
      <c r="G1552" s="712"/>
      <c r="H1552" s="1170" t="s">
        <v>1008</v>
      </c>
    </row>
    <row r="1553" spans="2:8" ht="25.5">
      <c r="B1553" s="1556"/>
      <c r="C1553" s="35" t="s">
        <v>1344</v>
      </c>
      <c r="D1553" s="1603"/>
      <c r="E1553" s="1188"/>
      <c r="F1553" s="50"/>
      <c r="G1553" s="1171"/>
      <c r="H1553" s="1172"/>
    </row>
    <row r="1554" spans="2:8" ht="51">
      <c r="B1554" s="1556"/>
      <c r="C1554" s="35" t="s">
        <v>1337</v>
      </c>
      <c r="D1554" s="1603"/>
      <c r="E1554" s="1186"/>
      <c r="F1554" s="50"/>
      <c r="G1554" s="714"/>
      <c r="H1554" s="1172" t="s">
        <v>1008</v>
      </c>
    </row>
    <row r="1555" spans="2:8" ht="30" customHeight="1">
      <c r="B1555" s="1557"/>
      <c r="C1555" s="31" t="s">
        <v>1325</v>
      </c>
      <c r="D1555" s="1604"/>
      <c r="E1555" s="1130" t="s">
        <v>18</v>
      </c>
      <c r="F1555" s="44">
        <v>230</v>
      </c>
      <c r="G1555" s="1132"/>
      <c r="H1555" s="1194">
        <f>F1555*G1555</f>
        <v>0</v>
      </c>
    </row>
    <row r="1556" spans="2:8">
      <c r="B1556" s="1555" t="s">
        <v>2919</v>
      </c>
      <c r="C1556" s="118" t="s">
        <v>4081</v>
      </c>
      <c r="D1556" s="1602"/>
      <c r="E1556" s="1155"/>
      <c r="F1556" s="49"/>
      <c r="G1556" s="712"/>
      <c r="H1556" s="1170" t="s">
        <v>1008</v>
      </c>
    </row>
    <row r="1557" spans="2:8" ht="38.25">
      <c r="B1557" s="1556"/>
      <c r="C1557" s="35" t="s">
        <v>1345</v>
      </c>
      <c r="D1557" s="1603"/>
      <c r="E1557" s="1188"/>
      <c r="F1557" s="50"/>
      <c r="G1557" s="1171"/>
      <c r="H1557" s="1172"/>
    </row>
    <row r="1558" spans="2:8" ht="51.75" customHeight="1">
      <c r="B1558" s="1556"/>
      <c r="C1558" s="35" t="s">
        <v>1337</v>
      </c>
      <c r="D1558" s="1603"/>
      <c r="E1558" s="1186"/>
      <c r="F1558" s="50"/>
      <c r="G1558" s="714"/>
      <c r="H1558" s="1172" t="s">
        <v>1008</v>
      </c>
    </row>
    <row r="1559" spans="2:8" ht="30" customHeight="1">
      <c r="B1559" s="1557"/>
      <c r="C1559" s="31" t="s">
        <v>2915</v>
      </c>
      <c r="D1559" s="1604"/>
      <c r="E1559" s="1130" t="s">
        <v>18</v>
      </c>
      <c r="F1559" s="44">
        <v>20</v>
      </c>
      <c r="G1559" s="1132"/>
      <c r="H1559" s="1194">
        <f>F1559*G1559</f>
        <v>0</v>
      </c>
    </row>
    <row r="1560" spans="2:8">
      <c r="B1560" s="1555" t="s">
        <v>2920</v>
      </c>
      <c r="C1560" s="118" t="s">
        <v>1346</v>
      </c>
      <c r="D1560" s="1602"/>
      <c r="E1560" s="1155"/>
      <c r="F1560" s="49"/>
      <c r="G1560" s="712"/>
      <c r="H1560" s="1170" t="s">
        <v>1008</v>
      </c>
    </row>
    <row r="1561" spans="2:8" ht="38.25">
      <c r="B1561" s="1556"/>
      <c r="C1561" s="35" t="s">
        <v>1347</v>
      </c>
      <c r="D1561" s="1603"/>
      <c r="E1561" s="1188"/>
      <c r="F1561" s="50"/>
      <c r="G1561" s="1171"/>
      <c r="H1561" s="1172"/>
    </row>
    <row r="1562" spans="2:8" ht="60" customHeight="1">
      <c r="B1562" s="1556"/>
      <c r="C1562" s="35" t="s">
        <v>1337</v>
      </c>
      <c r="D1562" s="1603"/>
      <c r="E1562" s="1186"/>
      <c r="F1562" s="50"/>
      <c r="G1562" s="714"/>
      <c r="H1562" s="1172" t="s">
        <v>1008</v>
      </c>
    </row>
    <row r="1563" spans="2:8" ht="30" customHeight="1">
      <c r="B1563" s="1557"/>
      <c r="C1563" s="31" t="s">
        <v>2915</v>
      </c>
      <c r="D1563" s="1604"/>
      <c r="E1563" s="1130" t="s">
        <v>18</v>
      </c>
      <c r="F1563" s="44">
        <v>2</v>
      </c>
      <c r="G1563" s="1132"/>
      <c r="H1563" s="1194">
        <f>F1563*G1563</f>
        <v>0</v>
      </c>
    </row>
    <row r="1564" spans="2:8" ht="16.5" customHeight="1">
      <c r="B1564" s="1555" t="s">
        <v>2921</v>
      </c>
      <c r="C1564" s="118" t="s">
        <v>1348</v>
      </c>
      <c r="D1564" s="1602"/>
      <c r="E1564" s="1155"/>
      <c r="F1564" s="49"/>
      <c r="G1564" s="712"/>
      <c r="H1564" s="1170" t="s">
        <v>1008</v>
      </c>
    </row>
    <row r="1565" spans="2:8" ht="25.5">
      <c r="B1565" s="1556"/>
      <c r="C1565" s="35" t="s">
        <v>1349</v>
      </c>
      <c r="D1565" s="1603"/>
      <c r="E1565" s="1188"/>
      <c r="F1565" s="50"/>
      <c r="G1565" s="1171"/>
      <c r="H1565" s="1172"/>
    </row>
    <row r="1566" spans="2:8" ht="51">
      <c r="B1566" s="1556"/>
      <c r="C1566" s="35" t="s">
        <v>1337</v>
      </c>
      <c r="D1566" s="1603"/>
      <c r="E1566" s="1186"/>
      <c r="F1566" s="50"/>
      <c r="G1566" s="714"/>
      <c r="H1566" s="1172" t="s">
        <v>1008</v>
      </c>
    </row>
    <row r="1567" spans="2:8" ht="30" customHeight="1">
      <c r="B1567" s="1557"/>
      <c r="C1567" s="31" t="s">
        <v>2915</v>
      </c>
      <c r="D1567" s="1604"/>
      <c r="E1567" s="1130" t="s">
        <v>18</v>
      </c>
      <c r="F1567" s="44">
        <v>2</v>
      </c>
      <c r="G1567" s="1132"/>
      <c r="H1567" s="1194">
        <f>F1567*G1567</f>
        <v>0</v>
      </c>
    </row>
    <row r="1568" spans="2:8">
      <c r="B1568" s="1555" t="s">
        <v>2922</v>
      </c>
      <c r="C1568" s="118" t="s">
        <v>1350</v>
      </c>
      <c r="D1568" s="1602"/>
      <c r="E1568" s="1155"/>
      <c r="F1568" s="49"/>
      <c r="G1568" s="712"/>
      <c r="H1568" s="1170" t="s">
        <v>1008</v>
      </c>
    </row>
    <row r="1569" spans="2:8" ht="38.25">
      <c r="B1569" s="1556"/>
      <c r="C1569" s="35" t="s">
        <v>1351</v>
      </c>
      <c r="D1569" s="1618"/>
      <c r="E1569" s="1188"/>
      <c r="F1569" s="50"/>
      <c r="G1569" s="1171"/>
      <c r="H1569" s="1172"/>
    </row>
    <row r="1570" spans="2:8" ht="51">
      <c r="B1570" s="1556"/>
      <c r="C1570" s="35" t="s">
        <v>1337</v>
      </c>
      <c r="D1570" s="1603"/>
      <c r="E1570" s="1186"/>
      <c r="F1570" s="50"/>
      <c r="G1570" s="714"/>
      <c r="H1570" s="1172" t="s">
        <v>1008</v>
      </c>
    </row>
    <row r="1571" spans="2:8" ht="30" customHeight="1">
      <c r="B1571" s="1557"/>
      <c r="C1571" s="31" t="s">
        <v>2915</v>
      </c>
      <c r="D1571" s="1604"/>
      <c r="E1571" s="1130" t="s">
        <v>18</v>
      </c>
      <c r="F1571" s="44">
        <v>17</v>
      </c>
      <c r="G1571" s="1132"/>
      <c r="H1571" s="1194">
        <f>F1571*G1571</f>
        <v>0</v>
      </c>
    </row>
    <row r="1572" spans="2:8">
      <c r="B1572" s="1555" t="s">
        <v>2923</v>
      </c>
      <c r="C1572" s="118" t="s">
        <v>1352</v>
      </c>
      <c r="D1572" s="1602"/>
      <c r="E1572" s="1155"/>
      <c r="F1572" s="49"/>
      <c r="G1572" s="712"/>
      <c r="H1572" s="1170" t="s">
        <v>1008</v>
      </c>
    </row>
    <row r="1573" spans="2:8" ht="34.5" customHeight="1">
      <c r="B1573" s="1556"/>
      <c r="C1573" s="35" t="s">
        <v>4082</v>
      </c>
      <c r="D1573" s="1603"/>
      <c r="E1573" s="1188"/>
      <c r="F1573" s="50"/>
      <c r="G1573" s="1171"/>
      <c r="H1573" s="1172"/>
    </row>
    <row r="1574" spans="2:8" ht="25.5">
      <c r="B1574" s="1556"/>
      <c r="C1574" s="35" t="s">
        <v>1353</v>
      </c>
      <c r="D1574" s="1603"/>
      <c r="E1574" s="1188"/>
      <c r="F1574" s="50"/>
      <c r="G1574" s="1171"/>
      <c r="H1574" s="1172" t="s">
        <v>1008</v>
      </c>
    </row>
    <row r="1575" spans="2:8">
      <c r="B1575" s="1556"/>
      <c r="C1575" s="35" t="s">
        <v>4083</v>
      </c>
      <c r="D1575" s="1603"/>
      <c r="E1575" s="1188"/>
      <c r="F1575" s="50"/>
      <c r="G1575" s="1171"/>
      <c r="H1575" s="1172"/>
    </row>
    <row r="1576" spans="2:8">
      <c r="B1576" s="1556"/>
      <c r="C1576" s="35" t="s">
        <v>1354</v>
      </c>
      <c r="D1576" s="1603"/>
      <c r="E1576" s="1188"/>
      <c r="F1576" s="50"/>
      <c r="G1576" s="1171"/>
      <c r="H1576" s="1172"/>
    </row>
    <row r="1577" spans="2:8">
      <c r="B1577" s="1556"/>
      <c r="C1577" s="35" t="s">
        <v>1355</v>
      </c>
      <c r="D1577" s="1603"/>
      <c r="E1577" s="1188"/>
      <c r="F1577" s="50"/>
      <c r="G1577" s="1171"/>
      <c r="H1577" s="1172"/>
    </row>
    <row r="1578" spans="2:8">
      <c r="B1578" s="1556"/>
      <c r="C1578" s="35" t="s">
        <v>1356</v>
      </c>
      <c r="D1578" s="1603"/>
      <c r="E1578" s="1188"/>
      <c r="F1578" s="50"/>
      <c r="G1578" s="1171"/>
      <c r="H1578" s="1172"/>
    </row>
    <row r="1579" spans="2:8" ht="38.25">
      <c r="B1579" s="1556"/>
      <c r="C1579" s="35" t="s">
        <v>1357</v>
      </c>
      <c r="D1579" s="1603"/>
      <c r="E1579" s="1188"/>
      <c r="F1579" s="50"/>
      <c r="G1579" s="1171"/>
      <c r="H1579" s="1172"/>
    </row>
    <row r="1580" spans="2:8">
      <c r="B1580" s="1556"/>
      <c r="C1580" s="34" t="s">
        <v>1358</v>
      </c>
      <c r="D1580" s="1603"/>
      <c r="E1580" s="1189"/>
      <c r="F1580" s="51"/>
      <c r="G1580" s="1173"/>
      <c r="H1580" s="1174"/>
    </row>
    <row r="1581" spans="2:8" ht="30" customHeight="1">
      <c r="B1581" s="1557"/>
      <c r="C1581" s="31" t="s">
        <v>2915</v>
      </c>
      <c r="D1581" s="1604"/>
      <c r="E1581" s="1175" t="s">
        <v>18</v>
      </c>
      <c r="F1581" s="55">
        <v>4</v>
      </c>
      <c r="G1581" s="69"/>
      <c r="H1581" s="1204">
        <f>F1581*G1581</f>
        <v>0</v>
      </c>
    </row>
    <row r="1582" spans="2:8" ht="25.5">
      <c r="B1582" s="1555" t="s">
        <v>2925</v>
      </c>
      <c r="C1582" s="118" t="s">
        <v>2924</v>
      </c>
      <c r="D1582" s="1602"/>
      <c r="E1582" s="1155"/>
      <c r="F1582" s="49"/>
      <c r="G1582" s="712"/>
      <c r="H1582" s="1170" t="s">
        <v>1008</v>
      </c>
    </row>
    <row r="1583" spans="2:8" ht="25.5">
      <c r="B1583" s="1556"/>
      <c r="C1583" s="35" t="s">
        <v>1359</v>
      </c>
      <c r="D1583" s="1603"/>
      <c r="E1583" s="1188"/>
      <c r="F1583" s="50"/>
      <c r="G1583" s="1171"/>
      <c r="H1583" s="1172"/>
    </row>
    <row r="1584" spans="2:8" ht="25.5">
      <c r="B1584" s="1556"/>
      <c r="C1584" s="35" t="s">
        <v>1360</v>
      </c>
      <c r="D1584" s="1603"/>
      <c r="E1584" s="1188"/>
      <c r="F1584" s="50"/>
      <c r="G1584" s="1171"/>
      <c r="H1584" s="1172" t="s">
        <v>1008</v>
      </c>
    </row>
    <row r="1585" spans="2:8" ht="38.25">
      <c r="B1585" s="1556"/>
      <c r="C1585" s="35" t="s">
        <v>1361</v>
      </c>
      <c r="D1585" s="1603"/>
      <c r="E1585" s="1188"/>
      <c r="F1585" s="50"/>
      <c r="G1585" s="1171"/>
      <c r="H1585" s="1172"/>
    </row>
    <row r="1586" spans="2:8" ht="25.5">
      <c r="B1586" s="1556"/>
      <c r="C1586" s="35" t="s">
        <v>1362</v>
      </c>
      <c r="D1586" s="1603"/>
      <c r="E1586" s="1188"/>
      <c r="F1586" s="50"/>
      <c r="G1586" s="1171"/>
      <c r="H1586" s="1172"/>
    </row>
    <row r="1587" spans="2:8" ht="25.5">
      <c r="B1587" s="1556"/>
      <c r="C1587" s="34" t="s">
        <v>1363</v>
      </c>
      <c r="D1587" s="1603"/>
      <c r="E1587" s="1189"/>
      <c r="F1587" s="51"/>
      <c r="G1587" s="1173"/>
      <c r="H1587" s="1174"/>
    </row>
    <row r="1588" spans="2:8" ht="30" customHeight="1">
      <c r="B1588" s="1557"/>
      <c r="C1588" s="31" t="s">
        <v>2915</v>
      </c>
      <c r="D1588" s="1604"/>
      <c r="E1588" s="1175" t="s">
        <v>18</v>
      </c>
      <c r="F1588" s="55">
        <v>1</v>
      </c>
      <c r="G1588" s="69"/>
      <c r="H1588" s="1204">
        <f>F1588*G1588</f>
        <v>0</v>
      </c>
    </row>
    <row r="1589" spans="2:8">
      <c r="B1589" s="1599" t="s">
        <v>2926</v>
      </c>
      <c r="C1589" s="118" t="s">
        <v>1364</v>
      </c>
      <c r="D1589" s="1602"/>
      <c r="E1589" s="1155"/>
      <c r="F1589" s="49"/>
      <c r="G1589" s="712"/>
      <c r="H1589" s="1170" t="s">
        <v>1008</v>
      </c>
    </row>
    <row r="1590" spans="2:8" ht="25.5">
      <c r="B1590" s="1600"/>
      <c r="C1590" s="35" t="s">
        <v>1365</v>
      </c>
      <c r="D1590" s="1603"/>
      <c r="E1590" s="1188"/>
      <c r="F1590" s="50"/>
      <c r="G1590" s="1171"/>
      <c r="H1590" s="1172"/>
    </row>
    <row r="1591" spans="2:8" ht="38.25">
      <c r="B1591" s="1600"/>
      <c r="C1591" s="35" t="s">
        <v>1366</v>
      </c>
      <c r="D1591" s="1603"/>
      <c r="E1591" s="1188"/>
      <c r="F1591" s="50"/>
      <c r="G1591" s="1171"/>
      <c r="H1591" s="1172"/>
    </row>
    <row r="1592" spans="2:8" ht="25.5">
      <c r="B1592" s="1600"/>
      <c r="C1592" s="35" t="s">
        <v>1359</v>
      </c>
      <c r="D1592" s="1603"/>
      <c r="E1592" s="1188"/>
      <c r="F1592" s="50"/>
      <c r="G1592" s="1171"/>
      <c r="H1592" s="1172"/>
    </row>
    <row r="1593" spans="2:8" ht="25.5">
      <c r="B1593" s="1600"/>
      <c r="C1593" s="35" t="s">
        <v>1360</v>
      </c>
      <c r="D1593" s="1603"/>
      <c r="E1593" s="1188"/>
      <c r="F1593" s="50"/>
      <c r="G1593" s="1171"/>
      <c r="H1593" s="1172" t="s">
        <v>1008</v>
      </c>
    </row>
    <row r="1594" spans="2:8" ht="25.5">
      <c r="B1594" s="1600"/>
      <c r="C1594" s="35" t="s">
        <v>1367</v>
      </c>
      <c r="D1594" s="1603"/>
      <c r="E1594" s="1188"/>
      <c r="F1594" s="50"/>
      <c r="G1594" s="1171"/>
      <c r="H1594" s="1172"/>
    </row>
    <row r="1595" spans="2:8" ht="25.5">
      <c r="B1595" s="1600"/>
      <c r="C1595" s="34" t="s">
        <v>1362</v>
      </c>
      <c r="D1595" s="1603"/>
      <c r="E1595" s="1189"/>
      <c r="F1595" s="51"/>
      <c r="G1595" s="1173"/>
      <c r="H1595" s="1174"/>
    </row>
    <row r="1596" spans="2:8" ht="20.100000000000001" customHeight="1">
      <c r="B1596" s="1601"/>
      <c r="C1596" s="27" t="s">
        <v>1325</v>
      </c>
      <c r="D1596" s="1604"/>
      <c r="E1596" s="1175" t="s">
        <v>18</v>
      </c>
      <c r="F1596" s="55">
        <v>1</v>
      </c>
      <c r="G1596" s="69"/>
      <c r="H1596" s="1204">
        <f>F1596*G1596</f>
        <v>0</v>
      </c>
    </row>
    <row r="1597" spans="2:8">
      <c r="B1597" s="1555" t="s">
        <v>2927</v>
      </c>
      <c r="C1597" s="118" t="s">
        <v>1368</v>
      </c>
      <c r="D1597" s="1602"/>
      <c r="E1597" s="1155"/>
      <c r="F1597" s="49"/>
      <c r="G1597" s="712"/>
      <c r="H1597" s="1170" t="s">
        <v>1008</v>
      </c>
    </row>
    <row r="1598" spans="2:8" ht="25.5">
      <c r="B1598" s="1556"/>
      <c r="C1598" s="35" t="s">
        <v>1369</v>
      </c>
      <c r="D1598" s="1603"/>
      <c r="E1598" s="1188"/>
      <c r="F1598" s="50"/>
      <c r="G1598" s="1171"/>
      <c r="H1598" s="1172"/>
    </row>
    <row r="1599" spans="2:8" ht="44.25" customHeight="1">
      <c r="B1599" s="1556"/>
      <c r="C1599" s="35" t="s">
        <v>1370</v>
      </c>
      <c r="D1599" s="1603"/>
      <c r="E1599" s="1188"/>
      <c r="F1599" s="50"/>
      <c r="G1599" s="1171"/>
      <c r="H1599" s="1172" t="s">
        <v>1008</v>
      </c>
    </row>
    <row r="1600" spans="2:8" ht="38.25">
      <c r="B1600" s="1556"/>
      <c r="C1600" s="35" t="s">
        <v>1371</v>
      </c>
      <c r="D1600" s="1603"/>
      <c r="E1600" s="1188"/>
      <c r="F1600" s="50"/>
      <c r="G1600" s="1171"/>
      <c r="H1600" s="1172"/>
    </row>
    <row r="1601" spans="2:8" ht="25.5">
      <c r="B1601" s="1556"/>
      <c r="C1601" s="35" t="s">
        <v>1372</v>
      </c>
      <c r="D1601" s="1603"/>
      <c r="E1601" s="1188"/>
      <c r="F1601" s="50"/>
      <c r="G1601" s="1171"/>
      <c r="H1601" s="1172"/>
    </row>
    <row r="1602" spans="2:8" ht="40.5" customHeight="1">
      <c r="B1602" s="1556"/>
      <c r="C1602" s="34" t="s">
        <v>1373</v>
      </c>
      <c r="D1602" s="1603"/>
      <c r="E1602" s="1189"/>
      <c r="F1602" s="51"/>
      <c r="G1602" s="1173"/>
      <c r="H1602" s="1174"/>
    </row>
    <row r="1603" spans="2:8" ht="20.100000000000001" customHeight="1">
      <c r="B1603" s="1557"/>
      <c r="C1603" s="27" t="s">
        <v>1325</v>
      </c>
      <c r="D1603" s="1604"/>
      <c r="E1603" s="1175" t="s">
        <v>18</v>
      </c>
      <c r="F1603" s="55">
        <v>1</v>
      </c>
      <c r="G1603" s="69"/>
      <c r="H1603" s="1204">
        <f>F1603*G1603</f>
        <v>0</v>
      </c>
    </row>
    <row r="1604" spans="2:8">
      <c r="B1604" s="1555" t="s">
        <v>2928</v>
      </c>
      <c r="C1604" s="118" t="s">
        <v>1374</v>
      </c>
      <c r="D1604" s="1602"/>
      <c r="E1604" s="1155"/>
      <c r="F1604" s="49"/>
      <c r="G1604" s="712"/>
      <c r="H1604" s="1170"/>
    </row>
    <row r="1605" spans="2:8" ht="51">
      <c r="B1605" s="1556"/>
      <c r="C1605" s="35" t="s">
        <v>1375</v>
      </c>
      <c r="D1605" s="1603"/>
      <c r="E1605" s="1188"/>
      <c r="F1605" s="50"/>
      <c r="G1605" s="1171"/>
      <c r="H1605" s="1172"/>
    </row>
    <row r="1606" spans="2:8" ht="54" customHeight="1">
      <c r="B1606" s="1556"/>
      <c r="C1606" s="34" t="s">
        <v>1376</v>
      </c>
      <c r="D1606" s="1603"/>
      <c r="E1606" s="1189"/>
      <c r="F1606" s="51"/>
      <c r="G1606" s="1173"/>
      <c r="H1606" s="1174"/>
    </row>
    <row r="1607" spans="2:8" ht="27" customHeight="1">
      <c r="B1607" s="1557"/>
      <c r="C1607" s="31" t="s">
        <v>1377</v>
      </c>
      <c r="D1607" s="1604"/>
      <c r="E1607" s="1190" t="s">
        <v>18</v>
      </c>
      <c r="F1607" s="52">
        <v>1</v>
      </c>
      <c r="G1607" s="1176"/>
      <c r="H1607" s="1204">
        <f>F1607*G1607</f>
        <v>0</v>
      </c>
    </row>
    <row r="1608" spans="2:8">
      <c r="B1608" s="1566"/>
      <c r="C1608" s="1567"/>
      <c r="D1608" s="1567"/>
      <c r="E1608" s="1567"/>
      <c r="F1608" s="1567"/>
      <c r="G1608" s="1567"/>
      <c r="H1608" s="1568"/>
    </row>
    <row r="1609" spans="2:8" ht="19.5" customHeight="1">
      <c r="B1609" s="720" t="s">
        <v>2894</v>
      </c>
      <c r="C1609" s="1615" t="s">
        <v>2617</v>
      </c>
      <c r="D1609" s="1616"/>
      <c r="E1609" s="1616"/>
      <c r="F1609" s="1616"/>
      <c r="G1609" s="1617"/>
      <c r="H1609" s="1208">
        <f>SUM(H1500:H1607)</f>
        <v>0</v>
      </c>
    </row>
    <row r="1610" spans="2:8">
      <c r="B1610" s="1569"/>
      <c r="C1610" s="1570"/>
      <c r="D1610" s="1570"/>
      <c r="E1610" s="1570"/>
      <c r="F1610" s="1570"/>
      <c r="G1610" s="1570"/>
      <c r="H1610" s="1571"/>
    </row>
    <row r="1611" spans="2:8">
      <c r="B1611" s="233" t="s">
        <v>2945</v>
      </c>
      <c r="C1611" s="1552" t="s">
        <v>1001</v>
      </c>
      <c r="D1611" s="1575"/>
      <c r="E1611" s="1553"/>
      <c r="F1611" s="1553"/>
      <c r="G1611" s="1553"/>
      <c r="H1611" s="1554"/>
    </row>
    <row r="1612" spans="2:8" ht="27.75" customHeight="1">
      <c r="B1612" s="1555" t="s">
        <v>2946</v>
      </c>
      <c r="C1612" s="83" t="s">
        <v>1378</v>
      </c>
      <c r="D1612" s="1561"/>
      <c r="E1612" s="1155"/>
      <c r="F1612" s="49"/>
      <c r="G1612" s="712"/>
      <c r="H1612" s="1170" t="s">
        <v>1008</v>
      </c>
    </row>
    <row r="1613" spans="2:8" ht="25.5">
      <c r="B1613" s="1556"/>
      <c r="C1613" s="225" t="s">
        <v>1379</v>
      </c>
      <c r="D1613" s="1562"/>
      <c r="E1613" s="1188"/>
      <c r="F1613" s="50"/>
      <c r="G1613" s="1171"/>
      <c r="H1613" s="1172"/>
    </row>
    <row r="1614" spans="2:8" ht="17.25" customHeight="1">
      <c r="B1614" s="1556"/>
      <c r="C1614" s="225" t="s">
        <v>1380</v>
      </c>
      <c r="D1614" s="1562"/>
      <c r="E1614" s="1188"/>
      <c r="F1614" s="50"/>
      <c r="G1614" s="1171"/>
      <c r="H1614" s="1172"/>
    </row>
    <row r="1615" spans="2:8" ht="14.25" customHeight="1">
      <c r="B1615" s="1556"/>
      <c r="C1615" s="64" t="s">
        <v>4084</v>
      </c>
      <c r="D1615" s="1562"/>
      <c r="E1615" s="1186"/>
      <c r="F1615" s="54"/>
      <c r="G1615" s="714"/>
      <c r="H1615" s="1172"/>
    </row>
    <row r="1616" spans="2:8" ht="51">
      <c r="B1616" s="1556"/>
      <c r="C1616" s="225" t="s">
        <v>1381</v>
      </c>
      <c r="D1616" s="1562"/>
      <c r="E1616" s="1186"/>
      <c r="F1616" s="54"/>
      <c r="G1616" s="714"/>
      <c r="H1616" s="1172" t="s">
        <v>1008</v>
      </c>
    </row>
    <row r="1617" spans="2:8" ht="38.25">
      <c r="B1617" s="1556"/>
      <c r="C1617" s="34" t="s">
        <v>4085</v>
      </c>
      <c r="D1617" s="1562"/>
      <c r="E1617" s="1186"/>
      <c r="F1617" s="54"/>
      <c r="G1617" s="714"/>
      <c r="H1617" s="1211" t="s">
        <v>1008</v>
      </c>
    </row>
    <row r="1618" spans="2:8" ht="25.5">
      <c r="B1618" s="1556"/>
      <c r="C1618" s="118" t="s">
        <v>4086</v>
      </c>
      <c r="D1618" s="1562"/>
      <c r="E1618" s="1186"/>
      <c r="F1618" s="54"/>
      <c r="G1618" s="714"/>
      <c r="H1618" s="1172"/>
    </row>
    <row r="1619" spans="2:8" ht="38.25">
      <c r="B1619" s="1556"/>
      <c r="C1619" s="35" t="s">
        <v>4863</v>
      </c>
      <c r="D1619" s="1562"/>
      <c r="E1619" s="1186"/>
      <c r="F1619" s="50"/>
      <c r="G1619" s="714"/>
      <c r="H1619" s="1172"/>
    </row>
    <row r="1620" spans="2:8" ht="51">
      <c r="B1620" s="1556"/>
      <c r="C1620" s="35" t="s">
        <v>4087</v>
      </c>
      <c r="D1620" s="1562"/>
      <c r="E1620" s="1186"/>
      <c r="F1620" s="50"/>
      <c r="G1620" s="714"/>
      <c r="H1620" s="1172"/>
    </row>
    <row r="1621" spans="2:8" ht="38.25">
      <c r="B1621" s="1556"/>
      <c r="C1621" s="225" t="s">
        <v>1382</v>
      </c>
      <c r="D1621" s="1562"/>
      <c r="E1621" s="1186"/>
      <c r="F1621" s="50"/>
      <c r="G1621" s="714"/>
      <c r="H1621" s="1172" t="s">
        <v>1008</v>
      </c>
    </row>
    <row r="1622" spans="2:8" ht="38.25">
      <c r="B1622" s="1556"/>
      <c r="C1622" s="225" t="s">
        <v>1383</v>
      </c>
      <c r="D1622" s="1562"/>
      <c r="E1622" s="1186"/>
      <c r="F1622" s="50"/>
      <c r="G1622" s="714"/>
      <c r="H1622" s="1172" t="s">
        <v>1008</v>
      </c>
    </row>
    <row r="1623" spans="2:8" ht="51">
      <c r="B1623" s="1556"/>
      <c r="C1623" s="225" t="s">
        <v>1384</v>
      </c>
      <c r="D1623" s="1562"/>
      <c r="E1623" s="1186"/>
      <c r="F1623" s="50"/>
      <c r="G1623" s="714"/>
      <c r="H1623" s="1172" t="s">
        <v>1008</v>
      </c>
    </row>
    <row r="1624" spans="2:8" ht="51">
      <c r="B1624" s="1556"/>
      <c r="C1624" s="225" t="s">
        <v>1385</v>
      </c>
      <c r="D1624" s="1562"/>
      <c r="E1624" s="1186"/>
      <c r="F1624" s="50"/>
      <c r="G1624" s="714"/>
      <c r="H1624" s="1172" t="s">
        <v>1008</v>
      </c>
    </row>
    <row r="1625" spans="2:8" ht="51">
      <c r="B1625" s="1556"/>
      <c r="C1625" s="225" t="s">
        <v>1386</v>
      </c>
      <c r="D1625" s="1562"/>
      <c r="E1625" s="1186"/>
      <c r="F1625" s="50"/>
      <c r="G1625" s="714"/>
      <c r="H1625" s="1172" t="s">
        <v>1008</v>
      </c>
    </row>
    <row r="1626" spans="2:8" ht="38.25">
      <c r="B1626" s="1556"/>
      <c r="C1626" s="225" t="s">
        <v>1387</v>
      </c>
      <c r="D1626" s="1562"/>
      <c r="E1626" s="1186"/>
      <c r="F1626" s="50"/>
      <c r="G1626" s="714"/>
      <c r="H1626" s="1172" t="s">
        <v>1008</v>
      </c>
    </row>
    <row r="1627" spans="2:8">
      <c r="B1627" s="1556"/>
      <c r="C1627" s="39" t="s">
        <v>4088</v>
      </c>
      <c r="D1627" s="1562"/>
      <c r="E1627" s="1186"/>
      <c r="F1627" s="50"/>
      <c r="G1627" s="714"/>
      <c r="H1627" s="1211" t="s">
        <v>1008</v>
      </c>
    </row>
    <row r="1628" spans="2:8">
      <c r="B1628" s="1556"/>
      <c r="C1628" s="83" t="s">
        <v>4089</v>
      </c>
      <c r="D1628" s="1562"/>
      <c r="E1628" s="1186"/>
      <c r="F1628" s="50"/>
      <c r="G1628" s="714"/>
      <c r="H1628" s="1172"/>
    </row>
    <row r="1629" spans="2:8" ht="38.25">
      <c r="B1629" s="1556"/>
      <c r="C1629" s="35" t="s">
        <v>4866</v>
      </c>
      <c r="D1629" s="1562"/>
      <c r="E1629" s="1186"/>
      <c r="F1629" s="50"/>
      <c r="G1629" s="714"/>
      <c r="H1629" s="1172"/>
    </row>
    <row r="1630" spans="2:8" ht="51">
      <c r="B1630" s="1556"/>
      <c r="C1630" s="34" t="s">
        <v>4090</v>
      </c>
      <c r="D1630" s="1562"/>
      <c r="E1630" s="1186"/>
      <c r="F1630" s="50"/>
      <c r="G1630" s="714"/>
      <c r="H1630" s="1211" t="s">
        <v>1008</v>
      </c>
    </row>
    <row r="1631" spans="2:8">
      <c r="B1631" s="1556"/>
      <c r="C1631" s="118" t="s">
        <v>4091</v>
      </c>
      <c r="D1631" s="1562"/>
      <c r="E1631" s="1186"/>
      <c r="F1631" s="50"/>
      <c r="G1631" s="714"/>
      <c r="H1631" s="1172"/>
    </row>
    <row r="1632" spans="2:8" ht="38.25">
      <c r="B1632" s="1556"/>
      <c r="C1632" s="35" t="s">
        <v>4864</v>
      </c>
      <c r="D1632" s="1562"/>
      <c r="E1632" s="1186"/>
      <c r="F1632" s="50"/>
      <c r="G1632" s="714"/>
      <c r="H1632" s="1172"/>
    </row>
    <row r="1633" spans="2:8" ht="51">
      <c r="B1633" s="1556"/>
      <c r="C1633" s="35" t="s">
        <v>1388</v>
      </c>
      <c r="D1633" s="1562"/>
      <c r="E1633" s="1186"/>
      <c r="F1633" s="50"/>
      <c r="G1633" s="714"/>
      <c r="H1633" s="1172" t="s">
        <v>1008</v>
      </c>
    </row>
    <row r="1634" spans="2:8" ht="51">
      <c r="B1634" s="1556"/>
      <c r="C1634" s="35" t="s">
        <v>1389</v>
      </c>
      <c r="D1634" s="1562"/>
      <c r="E1634" s="1186"/>
      <c r="F1634" s="50"/>
      <c r="G1634" s="714"/>
      <c r="H1634" s="1172" t="s">
        <v>1008</v>
      </c>
    </row>
    <row r="1635" spans="2:8" ht="38.25">
      <c r="B1635" s="1556"/>
      <c r="C1635" s="35" t="s">
        <v>1390</v>
      </c>
      <c r="D1635" s="1562"/>
      <c r="E1635" s="1186"/>
      <c r="F1635" s="50"/>
      <c r="G1635" s="714"/>
      <c r="H1635" s="1172" t="s">
        <v>1008</v>
      </c>
    </row>
    <row r="1636" spans="2:8" ht="38.25">
      <c r="B1636" s="1556"/>
      <c r="C1636" s="34" t="s">
        <v>4092</v>
      </c>
      <c r="D1636" s="1562"/>
      <c r="E1636" s="1186"/>
      <c r="F1636" s="50"/>
      <c r="G1636" s="714"/>
      <c r="H1636" s="1211" t="s">
        <v>1008</v>
      </c>
    </row>
    <row r="1637" spans="2:8">
      <c r="B1637" s="1556"/>
      <c r="C1637" s="118" t="s">
        <v>4093</v>
      </c>
      <c r="D1637" s="1562"/>
      <c r="E1637" s="1186"/>
      <c r="F1637" s="50"/>
      <c r="G1637" s="714"/>
      <c r="H1637" s="1172"/>
    </row>
    <row r="1638" spans="2:8" ht="38.25">
      <c r="B1638" s="1556"/>
      <c r="C1638" s="225" t="s">
        <v>4865</v>
      </c>
      <c r="D1638" s="1562"/>
      <c r="E1638" s="1186"/>
      <c r="F1638" s="50"/>
      <c r="G1638" s="714"/>
      <c r="H1638" s="1172"/>
    </row>
    <row r="1639" spans="2:8" ht="51">
      <c r="B1639" s="1556"/>
      <c r="C1639" s="225" t="s">
        <v>1391</v>
      </c>
      <c r="D1639" s="1562"/>
      <c r="E1639" s="1186"/>
      <c r="F1639" s="50"/>
      <c r="G1639" s="714"/>
      <c r="H1639" s="1172" t="s">
        <v>1008</v>
      </c>
    </row>
    <row r="1640" spans="2:8" ht="25.5">
      <c r="B1640" s="1556"/>
      <c r="C1640" s="39" t="s">
        <v>4094</v>
      </c>
      <c r="D1640" s="1562"/>
      <c r="E1640" s="1186"/>
      <c r="F1640" s="50"/>
      <c r="G1640" s="714"/>
      <c r="H1640" s="1211" t="s">
        <v>1008</v>
      </c>
    </row>
    <row r="1641" spans="2:8" ht="20.100000000000001" customHeight="1">
      <c r="B1641" s="1556"/>
      <c r="C1641" s="83" t="s">
        <v>4095</v>
      </c>
      <c r="D1641" s="1562"/>
      <c r="E1641" s="1186"/>
      <c r="F1641" s="50"/>
      <c r="G1641" s="714"/>
      <c r="H1641" s="1172"/>
    </row>
    <row r="1642" spans="2:8" ht="55.5" customHeight="1">
      <c r="B1642" s="1556"/>
      <c r="C1642" s="27" t="s">
        <v>4096</v>
      </c>
      <c r="D1642" s="1562"/>
      <c r="E1642" s="1186"/>
      <c r="F1642" s="50"/>
      <c r="G1642" s="714"/>
      <c r="H1642" s="1211" t="s">
        <v>1008</v>
      </c>
    </row>
    <row r="1643" spans="2:8">
      <c r="B1643" s="1556"/>
      <c r="C1643" s="139" t="s">
        <v>4097</v>
      </c>
      <c r="D1643" s="1562"/>
      <c r="E1643" s="1186"/>
      <c r="F1643" s="50"/>
      <c r="G1643" s="714"/>
      <c r="H1643" s="1172"/>
    </row>
    <row r="1644" spans="2:8" ht="38.25">
      <c r="B1644" s="1556"/>
      <c r="C1644" s="35" t="s">
        <v>4867</v>
      </c>
      <c r="D1644" s="1562"/>
      <c r="E1644" s="1186"/>
      <c r="F1644" s="50"/>
      <c r="G1644" s="714"/>
      <c r="H1644" s="1172"/>
    </row>
    <row r="1645" spans="2:8" ht="38.25">
      <c r="B1645" s="1556"/>
      <c r="C1645" s="35" t="s">
        <v>1392</v>
      </c>
      <c r="D1645" s="1562"/>
      <c r="E1645" s="1186"/>
      <c r="F1645" s="50"/>
      <c r="G1645" s="714"/>
      <c r="H1645" s="1172" t="s">
        <v>1008</v>
      </c>
    </row>
    <row r="1646" spans="2:8" ht="25.5">
      <c r="B1646" s="1556"/>
      <c r="C1646" s="35" t="s">
        <v>1393</v>
      </c>
      <c r="D1646" s="1562"/>
      <c r="E1646" s="1186"/>
      <c r="F1646" s="50"/>
      <c r="G1646" s="714"/>
      <c r="H1646" s="1172" t="s">
        <v>1008</v>
      </c>
    </row>
    <row r="1647" spans="2:8">
      <c r="B1647" s="1556"/>
      <c r="C1647" s="118" t="s">
        <v>4098</v>
      </c>
      <c r="D1647" s="1562"/>
      <c r="E1647" s="1186"/>
      <c r="F1647" s="50"/>
      <c r="G1647" s="714"/>
      <c r="H1647" s="1172"/>
    </row>
    <row r="1648" spans="2:8" ht="38.25">
      <c r="B1648" s="1556"/>
      <c r="C1648" s="35" t="s">
        <v>4868</v>
      </c>
      <c r="D1648" s="1562"/>
      <c r="E1648" s="1186"/>
      <c r="F1648" s="50"/>
      <c r="G1648" s="714"/>
      <c r="H1648" s="1172"/>
    </row>
    <row r="1649" spans="2:8" ht="51">
      <c r="B1649" s="1556"/>
      <c r="C1649" s="34" t="s">
        <v>1394</v>
      </c>
      <c r="D1649" s="1562"/>
      <c r="E1649" s="1186"/>
      <c r="F1649" s="50"/>
      <c r="G1649" s="714"/>
      <c r="H1649" s="1211" t="s">
        <v>1008</v>
      </c>
    </row>
    <row r="1650" spans="2:8">
      <c r="B1650" s="1556"/>
      <c r="C1650" s="118" t="s">
        <v>4099</v>
      </c>
      <c r="D1650" s="1562"/>
      <c r="E1650" s="1186"/>
      <c r="F1650" s="50"/>
      <c r="G1650" s="714"/>
      <c r="H1650" s="1172"/>
    </row>
    <row r="1651" spans="2:8" ht="38.25">
      <c r="B1651" s="1556"/>
      <c r="C1651" s="225" t="s">
        <v>4869</v>
      </c>
      <c r="D1651" s="1562"/>
      <c r="E1651" s="1186"/>
      <c r="F1651" s="50"/>
      <c r="G1651" s="714"/>
      <c r="H1651" s="1172"/>
    </row>
    <row r="1652" spans="2:8" ht="25.5">
      <c r="B1652" s="1556"/>
      <c r="C1652" s="225" t="s">
        <v>4100</v>
      </c>
      <c r="D1652" s="1562"/>
      <c r="E1652" s="1186"/>
      <c r="F1652" s="50"/>
      <c r="G1652" s="714"/>
      <c r="H1652" s="1172"/>
    </row>
    <row r="1653" spans="2:8" ht="38.25">
      <c r="B1653" s="1556"/>
      <c r="C1653" s="225" t="s">
        <v>1395</v>
      </c>
      <c r="D1653" s="1562"/>
      <c r="E1653" s="1186"/>
      <c r="F1653" s="50"/>
      <c r="G1653" s="714"/>
      <c r="H1653" s="1172" t="s">
        <v>1008</v>
      </c>
    </row>
    <row r="1654" spans="2:8" ht="25.5">
      <c r="B1654" s="1556"/>
      <c r="C1654" s="225" t="s">
        <v>1396</v>
      </c>
      <c r="D1654" s="1562"/>
      <c r="E1654" s="1186"/>
      <c r="F1654" s="50"/>
      <c r="G1654" s="714"/>
      <c r="H1654" s="1211" t="s">
        <v>1008</v>
      </c>
    </row>
    <row r="1655" spans="2:8" ht="42.75" customHeight="1">
      <c r="B1655" s="1556"/>
      <c r="C1655" s="30" t="s">
        <v>4101</v>
      </c>
      <c r="D1655" s="1562"/>
      <c r="E1655" s="1186"/>
      <c r="F1655" s="50"/>
      <c r="G1655" s="714"/>
      <c r="H1655" s="1211"/>
    </row>
    <row r="1656" spans="2:8" ht="42" customHeight="1">
      <c r="B1656" s="1556"/>
      <c r="C1656" s="30" t="s">
        <v>4102</v>
      </c>
      <c r="D1656" s="1562"/>
      <c r="E1656" s="1186"/>
      <c r="F1656" s="50"/>
      <c r="G1656" s="714"/>
      <c r="H1656" s="1211"/>
    </row>
    <row r="1657" spans="2:8" ht="44.25" customHeight="1">
      <c r="B1657" s="1556"/>
      <c r="C1657" s="30" t="s">
        <v>4103</v>
      </c>
      <c r="D1657" s="1562"/>
      <c r="E1657" s="1186"/>
      <c r="F1657" s="50"/>
      <c r="G1657" s="714"/>
      <c r="H1657" s="1211"/>
    </row>
    <row r="1658" spans="2:8" ht="51">
      <c r="B1658" s="1556"/>
      <c r="C1658" s="30" t="s">
        <v>2930</v>
      </c>
      <c r="D1658" s="1562"/>
      <c r="E1658" s="1186"/>
      <c r="F1658" s="50"/>
      <c r="G1658" s="714"/>
      <c r="H1658" s="1211"/>
    </row>
    <row r="1659" spans="2:8">
      <c r="B1659" s="1556"/>
      <c r="C1659" s="33" t="s">
        <v>1164</v>
      </c>
      <c r="D1659" s="1562"/>
      <c r="E1659" s="1186"/>
      <c r="F1659" s="50"/>
      <c r="G1659" s="714"/>
      <c r="H1659" s="1172" t="s">
        <v>1008</v>
      </c>
    </row>
    <row r="1660" spans="2:8" ht="25.5">
      <c r="B1660" s="1557"/>
      <c r="C1660" s="67" t="s">
        <v>1119</v>
      </c>
      <c r="D1660" s="1563"/>
      <c r="E1660" s="1306" t="s">
        <v>1397</v>
      </c>
      <c r="F1660" s="46">
        <v>1</v>
      </c>
      <c r="G1660" s="1132"/>
      <c r="H1660" s="1283">
        <f>F1660*G1660</f>
        <v>0</v>
      </c>
    </row>
    <row r="1661" spans="2:8">
      <c r="B1661" s="1555" t="s">
        <v>2947</v>
      </c>
      <c r="C1661" s="83" t="s">
        <v>4104</v>
      </c>
      <c r="D1661" s="1558"/>
      <c r="E1661" s="1155"/>
      <c r="F1661" s="49"/>
      <c r="G1661" s="712"/>
      <c r="H1661" s="1170" t="s">
        <v>1008</v>
      </c>
    </row>
    <row r="1662" spans="2:8" ht="38.25">
      <c r="B1662" s="1556"/>
      <c r="C1662" s="225" t="s">
        <v>4870</v>
      </c>
      <c r="D1662" s="1559"/>
      <c r="E1662" s="1186"/>
      <c r="F1662" s="50"/>
      <c r="G1662" s="714"/>
      <c r="H1662" s="1172"/>
    </row>
    <row r="1663" spans="2:8" ht="38.25">
      <c r="B1663" s="1556"/>
      <c r="C1663" s="225" t="s">
        <v>2932</v>
      </c>
      <c r="D1663" s="1559"/>
      <c r="E1663" s="1186"/>
      <c r="F1663" s="50"/>
      <c r="G1663" s="714"/>
      <c r="H1663" s="1172" t="s">
        <v>1008</v>
      </c>
    </row>
    <row r="1664" spans="2:8" ht="51">
      <c r="B1664" s="1556"/>
      <c r="C1664" s="39" t="s">
        <v>4105</v>
      </c>
      <c r="D1664" s="1559"/>
      <c r="E1664" s="1187"/>
      <c r="F1664" s="51"/>
      <c r="G1664" s="715"/>
      <c r="H1664" s="1174" t="s">
        <v>1008</v>
      </c>
    </row>
    <row r="1665" spans="2:8" ht="20.100000000000001" customHeight="1">
      <c r="B1665" s="1557"/>
      <c r="C1665" s="67" t="s">
        <v>1119</v>
      </c>
      <c r="D1665" s="1560"/>
      <c r="E1665" s="1175" t="s">
        <v>18</v>
      </c>
      <c r="F1665" s="55">
        <v>1</v>
      </c>
      <c r="G1665" s="69"/>
      <c r="H1665" s="1204">
        <f>F1665*G1665</f>
        <v>0</v>
      </c>
    </row>
    <row r="1666" spans="2:8">
      <c r="B1666" s="1555" t="s">
        <v>2948</v>
      </c>
      <c r="C1666" s="83" t="s">
        <v>4106</v>
      </c>
      <c r="D1666" s="1610"/>
      <c r="E1666" s="1155"/>
      <c r="F1666" s="49"/>
      <c r="G1666" s="712"/>
      <c r="H1666" s="1170" t="s">
        <v>1008</v>
      </c>
    </row>
    <row r="1667" spans="2:8" ht="44.25" customHeight="1">
      <c r="B1667" s="1556"/>
      <c r="C1667" s="225" t="s">
        <v>2933</v>
      </c>
      <c r="D1667" s="1611"/>
      <c r="E1667" s="1186"/>
      <c r="F1667" s="50"/>
      <c r="G1667" s="714"/>
      <c r="H1667" s="1172" t="s">
        <v>1008</v>
      </c>
    </row>
    <row r="1668" spans="2:8" ht="27" customHeight="1">
      <c r="B1668" s="1556"/>
      <c r="C1668" s="39" t="s">
        <v>1398</v>
      </c>
      <c r="D1668" s="1611"/>
      <c r="E1668" s="1187"/>
      <c r="F1668" s="51"/>
      <c r="G1668" s="715"/>
      <c r="H1668" s="1174" t="s">
        <v>1008</v>
      </c>
    </row>
    <row r="1669" spans="2:8" ht="20.100000000000001" customHeight="1">
      <c r="B1669" s="1557"/>
      <c r="C1669" s="67" t="s">
        <v>1119</v>
      </c>
      <c r="D1669" s="1560"/>
      <c r="E1669" s="1175" t="s">
        <v>18</v>
      </c>
      <c r="F1669" s="55">
        <v>104</v>
      </c>
      <c r="G1669" s="69"/>
      <c r="H1669" s="1204">
        <f>F1669*G1669</f>
        <v>0</v>
      </c>
    </row>
    <row r="1670" spans="2:8">
      <c r="B1670" s="1555" t="s">
        <v>2949</v>
      </c>
      <c r="C1670" s="83" t="s">
        <v>4107</v>
      </c>
      <c r="D1670" s="1610"/>
      <c r="E1670" s="1155"/>
      <c r="F1670" s="49"/>
      <c r="G1670" s="712"/>
      <c r="H1670" s="1170" t="s">
        <v>1008</v>
      </c>
    </row>
    <row r="1671" spans="2:8" ht="38.25">
      <c r="B1671" s="1556"/>
      <c r="C1671" s="225" t="s">
        <v>1399</v>
      </c>
      <c r="D1671" s="1611"/>
      <c r="E1671" s="1186"/>
      <c r="F1671" s="50"/>
      <c r="G1671" s="714"/>
      <c r="H1671" s="1172" t="s">
        <v>1008</v>
      </c>
    </row>
    <row r="1672" spans="2:8" ht="30" customHeight="1">
      <c r="B1672" s="1556"/>
      <c r="C1672" s="39" t="s">
        <v>1400</v>
      </c>
      <c r="D1672" s="1611"/>
      <c r="E1672" s="1187"/>
      <c r="F1672" s="51"/>
      <c r="G1672" s="715"/>
      <c r="H1672" s="1174" t="s">
        <v>1008</v>
      </c>
    </row>
    <row r="1673" spans="2:8" ht="20.100000000000001" customHeight="1">
      <c r="B1673" s="1557"/>
      <c r="C1673" s="67" t="s">
        <v>1119</v>
      </c>
      <c r="D1673" s="1560"/>
      <c r="E1673" s="1175" t="s">
        <v>18</v>
      </c>
      <c r="F1673" s="55">
        <v>12</v>
      </c>
      <c r="G1673" s="69"/>
      <c r="H1673" s="1204">
        <f>F1673*G1673</f>
        <v>0</v>
      </c>
    </row>
    <row r="1674" spans="2:8">
      <c r="B1674" s="1555" t="s">
        <v>2950</v>
      </c>
      <c r="C1674" s="83" t="s">
        <v>4108</v>
      </c>
      <c r="D1674" s="1610"/>
      <c r="E1674" s="1155"/>
      <c r="F1674" s="49"/>
      <c r="G1674" s="712"/>
      <c r="H1674" s="1170" t="s">
        <v>1008</v>
      </c>
    </row>
    <row r="1675" spans="2:8" ht="38.25">
      <c r="B1675" s="1556"/>
      <c r="C1675" s="225" t="s">
        <v>1401</v>
      </c>
      <c r="D1675" s="1611"/>
      <c r="E1675" s="1186"/>
      <c r="F1675" s="50"/>
      <c r="G1675" s="714"/>
      <c r="H1675" s="1172" t="s">
        <v>1008</v>
      </c>
    </row>
    <row r="1676" spans="2:8" ht="38.25">
      <c r="B1676" s="1556"/>
      <c r="C1676" s="39" t="s">
        <v>1402</v>
      </c>
      <c r="D1676" s="1611"/>
      <c r="E1676" s="1187"/>
      <c r="F1676" s="51"/>
      <c r="G1676" s="715"/>
      <c r="H1676" s="1174" t="s">
        <v>1008</v>
      </c>
    </row>
    <row r="1677" spans="2:8" ht="20.100000000000001" customHeight="1">
      <c r="B1677" s="1557"/>
      <c r="C1677" s="67" t="s">
        <v>1119</v>
      </c>
      <c r="D1677" s="1560"/>
      <c r="E1677" s="1175" t="s">
        <v>18</v>
      </c>
      <c r="F1677" s="55">
        <v>12</v>
      </c>
      <c r="G1677" s="69"/>
      <c r="H1677" s="1204">
        <f>F1677*G1677</f>
        <v>0</v>
      </c>
    </row>
    <row r="1678" spans="2:8">
      <c r="B1678" s="1555" t="s">
        <v>2951</v>
      </c>
      <c r="C1678" s="83" t="s">
        <v>4109</v>
      </c>
      <c r="D1678" s="1610"/>
      <c r="E1678" s="1155"/>
      <c r="F1678" s="49"/>
      <c r="G1678" s="712"/>
      <c r="H1678" s="1170" t="s">
        <v>1008</v>
      </c>
    </row>
    <row r="1679" spans="2:8" ht="38.25">
      <c r="B1679" s="1556"/>
      <c r="C1679" s="225" t="s">
        <v>1403</v>
      </c>
      <c r="D1679" s="1611"/>
      <c r="E1679" s="1186"/>
      <c r="F1679" s="50"/>
      <c r="G1679" s="714"/>
      <c r="H1679" s="1172" t="s">
        <v>1008</v>
      </c>
    </row>
    <row r="1680" spans="2:8" ht="41.25" customHeight="1">
      <c r="B1680" s="1556"/>
      <c r="C1680" s="39" t="s">
        <v>1404</v>
      </c>
      <c r="D1680" s="1611"/>
      <c r="E1680" s="1187"/>
      <c r="F1680" s="51"/>
      <c r="G1680" s="715"/>
      <c r="H1680" s="1174" t="s">
        <v>1008</v>
      </c>
    </row>
    <row r="1681" spans="2:8" ht="20.100000000000001" customHeight="1">
      <c r="B1681" s="1557"/>
      <c r="C1681" s="67" t="s">
        <v>1119</v>
      </c>
      <c r="D1681" s="1560"/>
      <c r="E1681" s="1175" t="s">
        <v>18</v>
      </c>
      <c r="F1681" s="55">
        <v>24</v>
      </c>
      <c r="G1681" s="69"/>
      <c r="H1681" s="1200">
        <f>F1681*G1681</f>
        <v>0</v>
      </c>
    </row>
    <row r="1682" spans="2:8">
      <c r="B1682" s="1555" t="s">
        <v>2952</v>
      </c>
      <c r="C1682" s="83" t="s">
        <v>4110</v>
      </c>
      <c r="D1682" s="1610"/>
      <c r="E1682" s="1155"/>
      <c r="F1682" s="49"/>
      <c r="G1682" s="712"/>
      <c r="H1682" s="1170" t="s">
        <v>1008</v>
      </c>
    </row>
    <row r="1683" spans="2:8" ht="51">
      <c r="B1683" s="1556"/>
      <c r="C1683" s="225" t="s">
        <v>1405</v>
      </c>
      <c r="D1683" s="1611"/>
      <c r="E1683" s="1186"/>
      <c r="F1683" s="50"/>
      <c r="G1683" s="714"/>
      <c r="H1683" s="1172" t="s">
        <v>1008</v>
      </c>
    </row>
    <row r="1684" spans="2:8" ht="40.5" customHeight="1">
      <c r="B1684" s="1556"/>
      <c r="C1684" s="39" t="s">
        <v>1406</v>
      </c>
      <c r="D1684" s="1611"/>
      <c r="E1684" s="1187"/>
      <c r="F1684" s="51"/>
      <c r="G1684" s="715"/>
      <c r="H1684" s="1174" t="s">
        <v>1008</v>
      </c>
    </row>
    <row r="1685" spans="2:8" ht="20.100000000000001" customHeight="1">
      <c r="B1685" s="1557"/>
      <c r="C1685" s="67" t="s">
        <v>1119</v>
      </c>
      <c r="D1685" s="1560"/>
      <c r="E1685" s="1175" t="s">
        <v>18</v>
      </c>
      <c r="F1685" s="55">
        <v>10</v>
      </c>
      <c r="G1685" s="69"/>
      <c r="H1685" s="1204">
        <f>F1685*G1685</f>
        <v>0</v>
      </c>
    </row>
    <row r="1686" spans="2:8" ht="25.5">
      <c r="B1686" s="1555" t="s">
        <v>2953</v>
      </c>
      <c r="C1686" s="83" t="s">
        <v>1407</v>
      </c>
      <c r="D1686" s="1610"/>
      <c r="E1686" s="1155"/>
      <c r="F1686" s="49"/>
      <c r="G1686" s="712"/>
      <c r="H1686" s="1170" t="s">
        <v>1008</v>
      </c>
    </row>
    <row r="1687" spans="2:8" ht="63.75">
      <c r="B1687" s="1556"/>
      <c r="C1687" s="225" t="s">
        <v>1408</v>
      </c>
      <c r="D1687" s="1611"/>
      <c r="E1687" s="1186"/>
      <c r="F1687" s="50"/>
      <c r="G1687" s="714"/>
      <c r="H1687" s="1172" t="s">
        <v>1008</v>
      </c>
    </row>
    <row r="1688" spans="2:8" ht="53.25" customHeight="1">
      <c r="B1688" s="1556"/>
      <c r="C1688" s="225" t="s">
        <v>1409</v>
      </c>
      <c r="D1688" s="1611"/>
      <c r="E1688" s="1186"/>
      <c r="F1688" s="50"/>
      <c r="G1688" s="714"/>
      <c r="H1688" s="1172" t="s">
        <v>1008</v>
      </c>
    </row>
    <row r="1689" spans="2:8" ht="20.100000000000001" customHeight="1">
      <c r="B1689" s="1557"/>
      <c r="C1689" s="67" t="s">
        <v>1119</v>
      </c>
      <c r="D1689" s="1560"/>
      <c r="E1689" s="1130" t="s">
        <v>18</v>
      </c>
      <c r="F1689" s="44">
        <v>1</v>
      </c>
      <c r="G1689" s="1132"/>
      <c r="H1689" s="1194">
        <f>F1689*G1689</f>
        <v>0</v>
      </c>
    </row>
    <row r="1690" spans="2:8">
      <c r="B1690" s="1555" t="s">
        <v>2954</v>
      </c>
      <c r="C1690" s="83" t="s">
        <v>1410</v>
      </c>
      <c r="D1690" s="1610"/>
      <c r="E1690" s="1155"/>
      <c r="F1690" s="49"/>
      <c r="G1690" s="712"/>
      <c r="H1690" s="1170" t="s">
        <v>1008</v>
      </c>
    </row>
    <row r="1691" spans="2:8" ht="96" customHeight="1">
      <c r="B1691" s="1556"/>
      <c r="C1691" s="225" t="s">
        <v>1411</v>
      </c>
      <c r="D1691" s="1611"/>
      <c r="E1691" s="1186"/>
      <c r="F1691" s="50"/>
      <c r="G1691" s="714"/>
      <c r="H1691" s="1172" t="s">
        <v>1008</v>
      </c>
    </row>
    <row r="1692" spans="2:8" ht="20.100000000000001" customHeight="1">
      <c r="B1692" s="1557"/>
      <c r="C1692" s="67" t="s">
        <v>1119</v>
      </c>
      <c r="D1692" s="1560"/>
      <c r="E1692" s="1130" t="s">
        <v>18</v>
      </c>
      <c r="F1692" s="44">
        <v>1</v>
      </c>
      <c r="G1692" s="1132"/>
      <c r="H1692" s="1194">
        <f>F1692*G1692</f>
        <v>0</v>
      </c>
    </row>
    <row r="1693" spans="2:8" ht="25.5">
      <c r="B1693" s="1555" t="s">
        <v>2955</v>
      </c>
      <c r="C1693" s="63" t="s">
        <v>2939</v>
      </c>
      <c r="D1693" s="1612"/>
      <c r="E1693" s="1155"/>
      <c r="F1693" s="49"/>
      <c r="G1693" s="712"/>
      <c r="H1693" s="1170"/>
    </row>
    <row r="1694" spans="2:8" ht="45" customHeight="1">
      <c r="B1694" s="1556"/>
      <c r="C1694" s="57" t="s">
        <v>1412</v>
      </c>
      <c r="D1694" s="1613"/>
      <c r="E1694" s="1187"/>
      <c r="F1694" s="51"/>
      <c r="G1694" s="715"/>
      <c r="H1694" s="1174"/>
    </row>
    <row r="1695" spans="2:8" ht="30" customHeight="1">
      <c r="B1695" s="1557"/>
      <c r="C1695" s="67" t="s">
        <v>1413</v>
      </c>
      <c r="D1695" s="1614"/>
      <c r="E1695" s="1190" t="s">
        <v>18</v>
      </c>
      <c r="F1695" s="52">
        <v>1</v>
      </c>
      <c r="G1695" s="1137"/>
      <c r="H1695" s="1204">
        <f>F1695*G1695</f>
        <v>0</v>
      </c>
    </row>
    <row r="1696" spans="2:8">
      <c r="B1696" s="1566"/>
      <c r="C1696" s="1567"/>
      <c r="D1696" s="1567"/>
      <c r="E1696" s="1567"/>
      <c r="F1696" s="1567"/>
      <c r="G1696" s="1567"/>
      <c r="H1696" s="1568"/>
    </row>
    <row r="1697" spans="2:8">
      <c r="B1697" s="720" t="s">
        <v>2945</v>
      </c>
      <c r="C1697" s="1470" t="s">
        <v>1001</v>
      </c>
      <c r="D1697" s="1471"/>
      <c r="E1697" s="1471"/>
      <c r="F1697" s="1471"/>
      <c r="G1697" s="1472"/>
      <c r="H1697" s="1208">
        <f>SUM(H1616:H1695)</f>
        <v>0</v>
      </c>
    </row>
    <row r="1698" spans="2:8">
      <c r="B1698" s="1569"/>
      <c r="C1698" s="1570"/>
      <c r="D1698" s="1570"/>
      <c r="E1698" s="1570"/>
      <c r="F1698" s="1570"/>
      <c r="G1698" s="1570"/>
      <c r="H1698" s="1571"/>
    </row>
    <row r="1699" spans="2:8">
      <c r="B1699" s="233" t="s">
        <v>2956</v>
      </c>
      <c r="C1699" s="1552" t="s">
        <v>1002</v>
      </c>
      <c r="D1699" s="1575"/>
      <c r="E1699" s="1553"/>
      <c r="F1699" s="1553"/>
      <c r="G1699" s="1553"/>
      <c r="H1699" s="1554"/>
    </row>
    <row r="1700" spans="2:8">
      <c r="B1700" s="1555" t="s">
        <v>2981</v>
      </c>
      <c r="C1700" s="118" t="s">
        <v>1414</v>
      </c>
      <c r="D1700" s="1602"/>
      <c r="E1700" s="1180"/>
      <c r="F1700" s="119"/>
      <c r="G1700" s="721"/>
      <c r="H1700" s="1209"/>
    </row>
    <row r="1701" spans="2:8" ht="38.25">
      <c r="B1701" s="1556"/>
      <c r="C1701" s="35" t="s">
        <v>1415</v>
      </c>
      <c r="D1701" s="1603"/>
      <c r="E1701" s="1212"/>
      <c r="F1701" s="43"/>
      <c r="G1701" s="1135"/>
      <c r="H1701" s="1211" t="s">
        <v>1008</v>
      </c>
    </row>
    <row r="1702" spans="2:8" ht="25.5">
      <c r="B1702" s="1556"/>
      <c r="C1702" s="35" t="s">
        <v>1379</v>
      </c>
      <c r="D1702" s="1603"/>
      <c r="E1702" s="1212"/>
      <c r="F1702" s="43"/>
      <c r="G1702" s="1135"/>
      <c r="H1702" s="1211" t="s">
        <v>1008</v>
      </c>
    </row>
    <row r="1703" spans="2:8">
      <c r="B1703" s="1556"/>
      <c r="C1703" s="34" t="s">
        <v>1416</v>
      </c>
      <c r="D1703" s="1603"/>
      <c r="E1703" s="1286"/>
      <c r="F1703" s="120"/>
      <c r="G1703" s="723"/>
      <c r="H1703" s="1218" t="s">
        <v>1008</v>
      </c>
    </row>
    <row r="1704" spans="2:8" ht="20.100000000000001" customHeight="1">
      <c r="B1704" s="1557"/>
      <c r="C1704" s="31" t="s">
        <v>1119</v>
      </c>
      <c r="D1704" s="1604"/>
      <c r="E1704" s="1175" t="s">
        <v>18</v>
      </c>
      <c r="F1704" s="55">
        <v>1</v>
      </c>
      <c r="G1704" s="69"/>
      <c r="H1704" s="1204">
        <f>F1704*G1704</f>
        <v>0</v>
      </c>
    </row>
    <row r="1705" spans="2:8" ht="24.75" customHeight="1">
      <c r="B1705" s="1555" t="s">
        <v>2982</v>
      </c>
      <c r="C1705" s="118" t="s">
        <v>2941</v>
      </c>
      <c r="D1705" s="1605"/>
      <c r="E1705" s="1180"/>
      <c r="F1705" s="119"/>
      <c r="G1705" s="721"/>
      <c r="H1705" s="1209"/>
    </row>
    <row r="1706" spans="2:8" ht="25.5">
      <c r="B1706" s="1556"/>
      <c r="C1706" s="35" t="s">
        <v>1417</v>
      </c>
      <c r="D1706" s="1606"/>
      <c r="E1706" s="1212"/>
      <c r="F1706" s="43"/>
      <c r="G1706" s="1135"/>
      <c r="H1706" s="1211" t="s">
        <v>1008</v>
      </c>
    </row>
    <row r="1707" spans="2:8" ht="25.5">
      <c r="B1707" s="1556"/>
      <c r="C1707" s="35" t="s">
        <v>1379</v>
      </c>
      <c r="D1707" s="1606"/>
      <c r="E1707" s="1212"/>
      <c r="F1707" s="43"/>
      <c r="G1707" s="1135"/>
      <c r="H1707" s="1211" t="s">
        <v>1008</v>
      </c>
    </row>
    <row r="1708" spans="2:8">
      <c r="B1708" s="1556"/>
      <c r="C1708" s="34" t="s">
        <v>1416</v>
      </c>
      <c r="D1708" s="1606"/>
      <c r="E1708" s="1286"/>
      <c r="F1708" s="120"/>
      <c r="G1708" s="723"/>
      <c r="H1708" s="1218" t="s">
        <v>1008</v>
      </c>
    </row>
    <row r="1709" spans="2:8" ht="20.100000000000001" customHeight="1">
      <c r="B1709" s="1557"/>
      <c r="C1709" s="31" t="s">
        <v>1119</v>
      </c>
      <c r="D1709" s="1606"/>
      <c r="E1709" s="1175" t="s">
        <v>18</v>
      </c>
      <c r="F1709" s="55">
        <v>3</v>
      </c>
      <c r="G1709" s="69"/>
      <c r="H1709" s="1204">
        <f>F1709*G1709</f>
        <v>0</v>
      </c>
    </row>
    <row r="1710" spans="2:8">
      <c r="B1710" s="1555" t="s">
        <v>2983</v>
      </c>
      <c r="C1710" s="118" t="s">
        <v>1418</v>
      </c>
      <c r="D1710" s="1603"/>
      <c r="E1710" s="1180"/>
      <c r="F1710" s="119"/>
      <c r="G1710" s="721"/>
      <c r="H1710" s="1209" t="s">
        <v>1008</v>
      </c>
    </row>
    <row r="1711" spans="2:8" ht="25.5">
      <c r="B1711" s="1556"/>
      <c r="C1711" s="35" t="s">
        <v>4111</v>
      </c>
      <c r="D1711" s="1603"/>
      <c r="E1711" s="1212"/>
      <c r="F1711" s="121"/>
      <c r="G1711" s="722"/>
      <c r="H1711" s="1211"/>
    </row>
    <row r="1712" spans="2:8" ht="46.5" customHeight="1">
      <c r="B1712" s="1556"/>
      <c r="C1712" s="35" t="s">
        <v>1419</v>
      </c>
      <c r="D1712" s="1603"/>
      <c r="E1712" s="1210"/>
      <c r="F1712" s="43"/>
      <c r="G1712" s="722"/>
      <c r="H1712" s="1211"/>
    </row>
    <row r="1713" spans="2:9" ht="51">
      <c r="B1713" s="1556"/>
      <c r="C1713" s="35" t="s">
        <v>1420</v>
      </c>
      <c r="D1713" s="1603"/>
      <c r="E1713" s="1212"/>
      <c r="F1713" s="121"/>
      <c r="G1713" s="722"/>
      <c r="H1713" s="1211"/>
    </row>
    <row r="1714" spans="2:9" ht="38.25">
      <c r="B1714" s="1556"/>
      <c r="C1714" s="35" t="s">
        <v>1421</v>
      </c>
      <c r="D1714" s="1603"/>
      <c r="E1714" s="1212"/>
      <c r="F1714" s="121"/>
      <c r="G1714" s="722"/>
      <c r="H1714" s="1211"/>
    </row>
    <row r="1715" spans="2:9">
      <c r="B1715" s="1556"/>
      <c r="C1715" s="35" t="s">
        <v>4112</v>
      </c>
      <c r="D1715" s="1603"/>
      <c r="E1715" s="1212"/>
      <c r="F1715" s="121"/>
      <c r="G1715" s="722"/>
      <c r="H1715" s="1211"/>
    </row>
    <row r="1716" spans="2:9">
      <c r="B1716" s="1556"/>
      <c r="C1716" s="35" t="s">
        <v>4113</v>
      </c>
      <c r="D1716" s="1606"/>
      <c r="E1716" s="1212"/>
      <c r="F1716" s="121"/>
      <c r="G1716" s="1135"/>
      <c r="H1716" s="1214"/>
      <c r="I1716" s="231"/>
    </row>
    <row r="1717" spans="2:9">
      <c r="B1717" s="1556"/>
      <c r="C1717" s="35" t="s">
        <v>4114</v>
      </c>
      <c r="D1717" s="1606"/>
      <c r="E1717" s="1212"/>
      <c r="F1717" s="121"/>
      <c r="G1717" s="1135"/>
      <c r="H1717" s="1214"/>
      <c r="I1717" s="231"/>
    </row>
    <row r="1718" spans="2:9">
      <c r="B1718" s="1556"/>
      <c r="C1718" s="35" t="s">
        <v>4115</v>
      </c>
      <c r="D1718" s="1606"/>
      <c r="E1718" s="1212"/>
      <c r="F1718" s="121"/>
      <c r="G1718" s="1135"/>
      <c r="H1718" s="1214"/>
      <c r="I1718" s="231"/>
    </row>
    <row r="1719" spans="2:9" ht="25.5">
      <c r="B1719" s="1556"/>
      <c r="C1719" s="35" t="s">
        <v>4116</v>
      </c>
      <c r="D1719" s="1606"/>
      <c r="E1719" s="1212"/>
      <c r="F1719" s="121"/>
      <c r="G1719" s="1135"/>
      <c r="H1719" s="1214"/>
      <c r="I1719" s="231"/>
    </row>
    <row r="1720" spans="2:9" ht="38.25">
      <c r="B1720" s="1556"/>
      <c r="C1720" s="35" t="s">
        <v>1423</v>
      </c>
      <c r="D1720" s="1606"/>
      <c r="E1720" s="1212"/>
      <c r="F1720" s="121"/>
      <c r="G1720" s="1135"/>
      <c r="H1720" s="1214"/>
      <c r="I1720" s="231"/>
    </row>
    <row r="1721" spans="2:9" ht="25.5">
      <c r="B1721" s="1556"/>
      <c r="C1721" s="35" t="s">
        <v>4117</v>
      </c>
      <c r="D1721" s="1606"/>
      <c r="E1721" s="1212"/>
      <c r="F1721" s="121"/>
      <c r="G1721" s="1135"/>
      <c r="H1721" s="1214" t="s">
        <v>1008</v>
      </c>
      <c r="I1721" s="231"/>
    </row>
    <row r="1722" spans="2:9">
      <c r="B1722" s="1556"/>
      <c r="C1722" s="35" t="s">
        <v>1424</v>
      </c>
      <c r="D1722" s="1606"/>
      <c r="E1722" s="1212"/>
      <c r="F1722" s="121"/>
      <c r="G1722" s="1135"/>
      <c r="H1722" s="1214"/>
      <c r="I1722" s="231"/>
    </row>
    <row r="1723" spans="2:9" ht="25.5">
      <c r="B1723" s="1556"/>
      <c r="C1723" s="35" t="s">
        <v>4118</v>
      </c>
      <c r="D1723" s="1606"/>
      <c r="E1723" s="1212"/>
      <c r="F1723" s="121"/>
      <c r="G1723" s="1135"/>
      <c r="H1723" s="1214" t="s">
        <v>1008</v>
      </c>
      <c r="I1723" s="231"/>
    </row>
    <row r="1724" spans="2:9">
      <c r="B1724" s="1556"/>
      <c r="C1724" s="35" t="s">
        <v>1425</v>
      </c>
      <c r="D1724" s="1606"/>
      <c r="E1724" s="1212"/>
      <c r="F1724" s="121"/>
      <c r="G1724" s="1135"/>
      <c r="H1724" s="1214"/>
      <c r="I1724" s="231"/>
    </row>
    <row r="1725" spans="2:9" ht="25.5">
      <c r="B1725" s="1556"/>
      <c r="C1725" s="35" t="s">
        <v>4119</v>
      </c>
      <c r="D1725" s="1606"/>
      <c r="E1725" s="1212"/>
      <c r="F1725" s="121"/>
      <c r="G1725" s="1135"/>
      <c r="H1725" s="1214" t="s">
        <v>1008</v>
      </c>
      <c r="I1725" s="231"/>
    </row>
    <row r="1726" spans="2:9">
      <c r="B1726" s="1556"/>
      <c r="C1726" s="85" t="s">
        <v>4120</v>
      </c>
      <c r="D1726" s="1606"/>
      <c r="E1726" s="1212"/>
      <c r="F1726" s="121"/>
      <c r="G1726" s="1135"/>
      <c r="H1726" s="1214"/>
      <c r="I1726" s="231"/>
    </row>
    <row r="1727" spans="2:9">
      <c r="B1727" s="1556"/>
      <c r="C1727" s="35" t="s">
        <v>1426</v>
      </c>
      <c r="D1727" s="1606"/>
      <c r="E1727" s="1212"/>
      <c r="F1727" s="121"/>
      <c r="G1727" s="1135"/>
      <c r="H1727" s="1214"/>
      <c r="I1727" s="231"/>
    </row>
    <row r="1728" spans="2:9" ht="38.25">
      <c r="B1728" s="1556"/>
      <c r="C1728" s="35" t="s">
        <v>4121</v>
      </c>
      <c r="D1728" s="1606"/>
      <c r="E1728" s="1212"/>
      <c r="F1728" s="121"/>
      <c r="G1728" s="1135"/>
      <c r="H1728" s="1214" t="s">
        <v>1008</v>
      </c>
      <c r="I1728" s="231"/>
    </row>
    <row r="1729" spans="2:9" ht="20.100000000000001" customHeight="1">
      <c r="B1729" s="1556"/>
      <c r="C1729" s="35" t="s">
        <v>1427</v>
      </c>
      <c r="D1729" s="1606"/>
      <c r="E1729" s="1212"/>
      <c r="F1729" s="121"/>
      <c r="G1729" s="1135"/>
      <c r="H1729" s="1214"/>
      <c r="I1729" s="231"/>
    </row>
    <row r="1730" spans="2:9" ht="29.25" customHeight="1">
      <c r="B1730" s="1556"/>
      <c r="C1730" s="125" t="s">
        <v>1428</v>
      </c>
      <c r="D1730" s="1606"/>
      <c r="E1730" s="1212"/>
      <c r="F1730" s="121"/>
      <c r="G1730" s="1135"/>
      <c r="H1730" s="1214" t="s">
        <v>1008</v>
      </c>
      <c r="I1730" s="231"/>
    </row>
    <row r="1731" spans="2:9" ht="25.5">
      <c r="B1731" s="1556"/>
      <c r="C1731" s="35" t="s">
        <v>1429</v>
      </c>
      <c r="D1731" s="1606"/>
      <c r="E1731" s="1212"/>
      <c r="F1731" s="121"/>
      <c r="G1731" s="1135"/>
      <c r="H1731" s="1214"/>
      <c r="I1731" s="231"/>
    </row>
    <row r="1732" spans="2:9" ht="63.75">
      <c r="B1732" s="1556"/>
      <c r="C1732" s="35" t="s">
        <v>1430</v>
      </c>
      <c r="D1732" s="1606"/>
      <c r="E1732" s="1212"/>
      <c r="F1732" s="121"/>
      <c r="G1732" s="1135"/>
      <c r="H1732" s="1214" t="s">
        <v>1008</v>
      </c>
      <c r="I1732" s="231"/>
    </row>
    <row r="1733" spans="2:9" ht="25.5">
      <c r="B1733" s="1556"/>
      <c r="C1733" s="35" t="s">
        <v>4122</v>
      </c>
      <c r="D1733" s="1606"/>
      <c r="E1733" s="1212"/>
      <c r="F1733" s="121"/>
      <c r="G1733" s="1135"/>
      <c r="H1733" s="1214"/>
      <c r="I1733" s="231"/>
    </row>
    <row r="1734" spans="2:9" ht="38.25">
      <c r="B1734" s="1556"/>
      <c r="C1734" s="35" t="s">
        <v>1431</v>
      </c>
      <c r="D1734" s="1606"/>
      <c r="E1734" s="1212"/>
      <c r="F1734" s="121"/>
      <c r="G1734" s="1135"/>
      <c r="H1734" s="1214" t="s">
        <v>1008</v>
      </c>
      <c r="I1734" s="231"/>
    </row>
    <row r="1735" spans="2:9" ht="25.5">
      <c r="B1735" s="1556"/>
      <c r="C1735" s="35" t="s">
        <v>1432</v>
      </c>
      <c r="D1735" s="1606"/>
      <c r="E1735" s="1212"/>
      <c r="F1735" s="121"/>
      <c r="G1735" s="1135"/>
      <c r="H1735" s="1214"/>
      <c r="I1735" s="231"/>
    </row>
    <row r="1736" spans="2:9">
      <c r="B1736" s="1556"/>
      <c r="C1736" s="34" t="s">
        <v>1164</v>
      </c>
      <c r="D1736" s="1606"/>
      <c r="E1736" s="1286"/>
      <c r="F1736" s="120"/>
      <c r="G1736" s="1135"/>
      <c r="H1736" s="1227" t="s">
        <v>1008</v>
      </c>
      <c r="I1736" s="231"/>
    </row>
    <row r="1737" spans="2:9" ht="20.100000000000001" customHeight="1">
      <c r="B1737" s="1557"/>
      <c r="C1737" s="118" t="s">
        <v>1119</v>
      </c>
      <c r="D1737" s="1606"/>
      <c r="E1737" s="1191" t="s">
        <v>1165</v>
      </c>
      <c r="F1737" s="45">
        <v>1</v>
      </c>
      <c r="G1737" s="1136"/>
      <c r="H1737" s="1228">
        <f>F1737*G1737</f>
        <v>0</v>
      </c>
      <c r="I1737" s="231"/>
    </row>
    <row r="1738" spans="2:9">
      <c r="B1738" s="1583" t="s">
        <v>2984</v>
      </c>
      <c r="C1738" s="140" t="s">
        <v>1433</v>
      </c>
      <c r="D1738" s="1607"/>
      <c r="E1738" s="1223"/>
      <c r="F1738" s="119"/>
      <c r="G1738" s="721"/>
      <c r="H1738" s="1307" t="s">
        <v>1008</v>
      </c>
      <c r="I1738" s="231"/>
    </row>
    <row r="1739" spans="2:9">
      <c r="B1739" s="1584"/>
      <c r="C1739" s="141" t="s">
        <v>1434</v>
      </c>
      <c r="D1739" s="1608"/>
      <c r="E1739" s="1257"/>
      <c r="F1739" s="43"/>
      <c r="G1739" s="722"/>
      <c r="H1739" s="1214"/>
      <c r="I1739" s="231"/>
    </row>
    <row r="1740" spans="2:9" ht="43.5" customHeight="1">
      <c r="B1740" s="1584"/>
      <c r="C1740" s="141" t="s">
        <v>1435</v>
      </c>
      <c r="D1740" s="1608"/>
      <c r="E1740" s="1257"/>
      <c r="F1740" s="123"/>
      <c r="G1740" s="722"/>
      <c r="H1740" s="1214"/>
      <c r="I1740" s="231"/>
    </row>
    <row r="1741" spans="2:9" ht="51">
      <c r="B1741" s="1584"/>
      <c r="C1741" s="141" t="s">
        <v>1420</v>
      </c>
      <c r="D1741" s="1608"/>
      <c r="E1741" s="1257"/>
      <c r="F1741" s="123"/>
      <c r="G1741" s="722"/>
      <c r="H1741" s="1214"/>
      <c r="I1741" s="231"/>
    </row>
    <row r="1742" spans="2:9" ht="38.25">
      <c r="B1742" s="1584"/>
      <c r="C1742" s="141" t="s">
        <v>1421</v>
      </c>
      <c r="D1742" s="1608"/>
      <c r="E1742" s="1257"/>
      <c r="F1742" s="123"/>
      <c r="G1742" s="722"/>
      <c r="H1742" s="1214"/>
      <c r="I1742" s="231"/>
    </row>
    <row r="1743" spans="2:9">
      <c r="B1743" s="1556"/>
      <c r="C1743" s="35" t="s">
        <v>1422</v>
      </c>
      <c r="D1743" s="1608"/>
      <c r="E1743" s="1257"/>
      <c r="F1743" s="123"/>
      <c r="G1743" s="722"/>
      <c r="H1743" s="1214"/>
      <c r="I1743" s="231"/>
    </row>
    <row r="1744" spans="2:9" ht="18" customHeight="1">
      <c r="B1744" s="1556"/>
      <c r="C1744" s="35" t="s">
        <v>4113</v>
      </c>
      <c r="D1744" s="1608"/>
      <c r="E1744" s="1257"/>
      <c r="F1744" s="123"/>
      <c r="G1744" s="1135"/>
      <c r="H1744" s="1214"/>
      <c r="I1744" s="231"/>
    </row>
    <row r="1745" spans="2:9" ht="13.5" customHeight="1">
      <c r="B1745" s="1556"/>
      <c r="C1745" s="34" t="s">
        <v>4123</v>
      </c>
      <c r="D1745" s="1608"/>
      <c r="E1745" s="1257"/>
      <c r="F1745" s="123"/>
      <c r="G1745" s="1135"/>
      <c r="H1745" s="1214"/>
      <c r="I1745" s="231"/>
    </row>
    <row r="1746" spans="2:9" ht="20.100000000000001" customHeight="1">
      <c r="B1746" s="1556"/>
      <c r="C1746" s="36" t="s">
        <v>4115</v>
      </c>
      <c r="D1746" s="1608"/>
      <c r="E1746" s="1257"/>
      <c r="F1746" s="123"/>
      <c r="G1746" s="1135"/>
      <c r="H1746" s="1214"/>
      <c r="I1746" s="231"/>
    </row>
    <row r="1747" spans="2:9" ht="25.5">
      <c r="B1747" s="1556"/>
      <c r="C1747" s="35" t="s">
        <v>4116</v>
      </c>
      <c r="D1747" s="1608"/>
      <c r="E1747" s="1257"/>
      <c r="F1747" s="123"/>
      <c r="G1747" s="1135"/>
      <c r="H1747" s="1214"/>
      <c r="I1747" s="231"/>
    </row>
    <row r="1748" spans="2:9" ht="38.25">
      <c r="B1748" s="1556"/>
      <c r="C1748" s="35" t="s">
        <v>1423</v>
      </c>
      <c r="D1748" s="1608"/>
      <c r="E1748" s="1257"/>
      <c r="F1748" s="123"/>
      <c r="G1748" s="1135"/>
      <c r="H1748" s="1214"/>
      <c r="I1748" s="231"/>
    </row>
    <row r="1749" spans="2:9" ht="25.5">
      <c r="B1749" s="1556"/>
      <c r="C1749" s="35" t="s">
        <v>4124</v>
      </c>
      <c r="D1749" s="1608"/>
      <c r="E1749" s="1257"/>
      <c r="F1749" s="123"/>
      <c r="G1749" s="1135"/>
      <c r="H1749" s="1214" t="s">
        <v>1008</v>
      </c>
      <c r="I1749" s="231"/>
    </row>
    <row r="1750" spans="2:9" ht="20.100000000000001" customHeight="1">
      <c r="B1750" s="1556"/>
      <c r="C1750" s="35" t="s">
        <v>1424</v>
      </c>
      <c r="D1750" s="1608"/>
      <c r="E1750" s="1257"/>
      <c r="F1750" s="123"/>
      <c r="G1750" s="1135"/>
      <c r="H1750" s="1214"/>
      <c r="I1750" s="231"/>
    </row>
    <row r="1751" spans="2:9" ht="28.5" customHeight="1">
      <c r="B1751" s="1556"/>
      <c r="C1751" s="125" t="s">
        <v>4125</v>
      </c>
      <c r="D1751" s="1608"/>
      <c r="E1751" s="1257"/>
      <c r="F1751" s="123"/>
      <c r="G1751" s="1135"/>
      <c r="H1751" s="1214" t="s">
        <v>1008</v>
      </c>
      <c r="I1751" s="231"/>
    </row>
    <row r="1752" spans="2:9" ht="20.100000000000001" customHeight="1">
      <c r="B1752" s="1556"/>
      <c r="C1752" s="35" t="s">
        <v>1425</v>
      </c>
      <c r="D1752" s="1608"/>
      <c r="E1752" s="1257"/>
      <c r="F1752" s="123"/>
      <c r="G1752" s="1135"/>
      <c r="H1752" s="1214"/>
      <c r="I1752" s="231"/>
    </row>
    <row r="1753" spans="2:9" ht="27.75" customHeight="1">
      <c r="B1753" s="1556"/>
      <c r="C1753" s="35" t="s">
        <v>4126</v>
      </c>
      <c r="D1753" s="1608"/>
      <c r="E1753" s="1257"/>
      <c r="F1753" s="123"/>
      <c r="G1753" s="1135"/>
      <c r="H1753" s="1214" t="s">
        <v>1008</v>
      </c>
      <c r="I1753" s="231"/>
    </row>
    <row r="1754" spans="2:9">
      <c r="B1754" s="1556"/>
      <c r="C1754" s="35" t="s">
        <v>4127</v>
      </c>
      <c r="D1754" s="1608"/>
      <c r="E1754" s="1257"/>
      <c r="F1754" s="123"/>
      <c r="G1754" s="1135"/>
      <c r="H1754" s="1214"/>
      <c r="I1754" s="231"/>
    </row>
    <row r="1755" spans="2:9" ht="25.5">
      <c r="B1755" s="1556"/>
      <c r="C1755" s="35" t="s">
        <v>2942</v>
      </c>
      <c r="D1755" s="1608"/>
      <c r="E1755" s="1257"/>
      <c r="F1755" s="123"/>
      <c r="G1755" s="1135"/>
      <c r="H1755" s="1214" t="s">
        <v>1008</v>
      </c>
      <c r="I1755" s="231"/>
    </row>
    <row r="1756" spans="2:9" ht="25.5">
      <c r="B1756" s="1556"/>
      <c r="C1756" s="35" t="s">
        <v>1429</v>
      </c>
      <c r="D1756" s="1608"/>
      <c r="E1756" s="1212"/>
      <c r="F1756" s="123"/>
      <c r="G1756" s="1135"/>
      <c r="H1756" s="1214"/>
      <c r="I1756" s="231"/>
    </row>
    <row r="1757" spans="2:9" ht="63.75">
      <c r="B1757" s="1556"/>
      <c r="C1757" s="35" t="s">
        <v>1437</v>
      </c>
      <c r="D1757" s="1608"/>
      <c r="E1757" s="1212"/>
      <c r="F1757" s="123"/>
      <c r="G1757" s="1135"/>
      <c r="H1757" s="1214" t="s">
        <v>1008</v>
      </c>
      <c r="I1757" s="231"/>
    </row>
    <row r="1758" spans="2:9" ht="31.5" customHeight="1">
      <c r="B1758" s="1556"/>
      <c r="C1758" s="35" t="s">
        <v>4128</v>
      </c>
      <c r="D1758" s="1608"/>
      <c r="E1758" s="1212"/>
      <c r="F1758" s="123"/>
      <c r="G1758" s="1135"/>
      <c r="H1758" s="1214"/>
      <c r="I1758" s="231"/>
    </row>
    <row r="1759" spans="2:9" ht="41.25" customHeight="1">
      <c r="B1759" s="1556"/>
      <c r="C1759" s="35" t="s">
        <v>1431</v>
      </c>
      <c r="D1759" s="1608"/>
      <c r="E1759" s="1212"/>
      <c r="F1759" s="123"/>
      <c r="G1759" s="1135"/>
      <c r="H1759" s="1214" t="s">
        <v>1008</v>
      </c>
      <c r="I1759" s="231"/>
    </row>
    <row r="1760" spans="2:9" ht="25.5">
      <c r="B1760" s="1556"/>
      <c r="C1760" s="35" t="s">
        <v>1432</v>
      </c>
      <c r="D1760" s="1608"/>
      <c r="E1760" s="1212"/>
      <c r="F1760" s="121"/>
      <c r="G1760" s="1135"/>
      <c r="H1760" s="1214"/>
      <c r="I1760" s="231"/>
    </row>
    <row r="1761" spans="2:9">
      <c r="B1761" s="1556"/>
      <c r="C1761" s="34" t="s">
        <v>1164</v>
      </c>
      <c r="D1761" s="1608"/>
      <c r="E1761" s="1286"/>
      <c r="F1761" s="120"/>
      <c r="G1761" s="723"/>
      <c r="H1761" s="1227" t="s">
        <v>1008</v>
      </c>
      <c r="I1761" s="231"/>
    </row>
    <row r="1762" spans="2:9" ht="20.100000000000001" customHeight="1">
      <c r="B1762" s="1557"/>
      <c r="C1762" s="31" t="s">
        <v>1119</v>
      </c>
      <c r="D1762" s="1609"/>
      <c r="E1762" s="1236" t="s">
        <v>1165</v>
      </c>
      <c r="F1762" s="45">
        <v>1</v>
      </c>
      <c r="G1762" s="1136"/>
      <c r="H1762" s="1228">
        <f>F1762*G1762</f>
        <v>0</v>
      </c>
      <c r="I1762" s="231"/>
    </row>
    <row r="1763" spans="2:9">
      <c r="B1763" s="1555" t="s">
        <v>2985</v>
      </c>
      <c r="C1763" s="118" t="s">
        <v>1438</v>
      </c>
      <c r="D1763" s="1666"/>
      <c r="E1763" s="1180"/>
      <c r="F1763" s="119"/>
      <c r="G1763" s="721"/>
      <c r="H1763" s="1307" t="s">
        <v>1008</v>
      </c>
      <c r="I1763" s="231"/>
    </row>
    <row r="1764" spans="2:9" ht="15" customHeight="1">
      <c r="B1764" s="1556"/>
      <c r="C1764" s="35" t="s">
        <v>1434</v>
      </c>
      <c r="D1764" s="1667"/>
      <c r="E1764" s="1210"/>
      <c r="F1764" s="43"/>
      <c r="G1764" s="722"/>
      <c r="H1764" s="1214"/>
      <c r="I1764" s="231"/>
    </row>
    <row r="1765" spans="2:9" ht="42" customHeight="1">
      <c r="B1765" s="1556"/>
      <c r="C1765" s="35" t="s">
        <v>1435</v>
      </c>
      <c r="D1765" s="1667"/>
      <c r="E1765" s="1210"/>
      <c r="F1765" s="43"/>
      <c r="G1765" s="722"/>
      <c r="H1765" s="1214"/>
      <c r="I1765" s="231"/>
    </row>
    <row r="1766" spans="2:9" ht="51">
      <c r="B1766" s="1556"/>
      <c r="C1766" s="35" t="s">
        <v>1420</v>
      </c>
      <c r="D1766" s="1667"/>
      <c r="E1766" s="1212"/>
      <c r="F1766" s="124"/>
      <c r="G1766" s="722"/>
      <c r="H1766" s="1214"/>
      <c r="I1766" s="231"/>
    </row>
    <row r="1767" spans="2:9" ht="38.25">
      <c r="B1767" s="1556"/>
      <c r="C1767" s="35" t="s">
        <v>1421</v>
      </c>
      <c r="D1767" s="1667"/>
      <c r="E1767" s="1212"/>
      <c r="F1767" s="124"/>
      <c r="G1767" s="722"/>
      <c r="H1767" s="1214"/>
      <c r="I1767" s="231"/>
    </row>
    <row r="1768" spans="2:9">
      <c r="B1768" s="1556"/>
      <c r="C1768" s="35" t="s">
        <v>1422</v>
      </c>
      <c r="D1768" s="1667"/>
      <c r="E1768" s="1212"/>
      <c r="F1768" s="124"/>
      <c r="G1768" s="722"/>
      <c r="H1768" s="1214"/>
      <c r="I1768" s="231"/>
    </row>
    <row r="1769" spans="2:9">
      <c r="B1769" s="1556"/>
      <c r="C1769" s="35" t="s">
        <v>4129</v>
      </c>
      <c r="D1769" s="1608"/>
      <c r="E1769" s="1212"/>
      <c r="F1769" s="124"/>
      <c r="G1769" s="1135"/>
      <c r="H1769" s="1214"/>
      <c r="I1769" s="231"/>
    </row>
    <row r="1770" spans="2:9">
      <c r="B1770" s="1556"/>
      <c r="C1770" s="35" t="s">
        <v>4123</v>
      </c>
      <c r="D1770" s="1608"/>
      <c r="E1770" s="1212"/>
      <c r="F1770" s="124"/>
      <c r="G1770" s="1135"/>
      <c r="H1770" s="1214"/>
      <c r="I1770" s="231"/>
    </row>
    <row r="1771" spans="2:9">
      <c r="B1771" s="1556"/>
      <c r="C1771" s="35" t="s">
        <v>4115</v>
      </c>
      <c r="D1771" s="1608"/>
      <c r="E1771" s="1212"/>
      <c r="F1771" s="124"/>
      <c r="G1771" s="1135"/>
      <c r="H1771" s="1214"/>
      <c r="I1771" s="231"/>
    </row>
    <row r="1772" spans="2:9" ht="25.5">
      <c r="B1772" s="1556"/>
      <c r="C1772" s="35" t="s">
        <v>4116</v>
      </c>
      <c r="D1772" s="1608"/>
      <c r="E1772" s="1212"/>
      <c r="F1772" s="124"/>
      <c r="G1772" s="1135"/>
      <c r="H1772" s="1214"/>
      <c r="I1772" s="231"/>
    </row>
    <row r="1773" spans="2:9" ht="45" customHeight="1">
      <c r="B1773" s="1556"/>
      <c r="C1773" s="35" t="s">
        <v>1423</v>
      </c>
      <c r="D1773" s="1608"/>
      <c r="E1773" s="1212"/>
      <c r="F1773" s="124"/>
      <c r="G1773" s="1135"/>
      <c r="H1773" s="1214"/>
      <c r="I1773" s="231"/>
    </row>
    <row r="1774" spans="2:9" ht="25.5">
      <c r="B1774" s="1556"/>
      <c r="C1774" s="35" t="s">
        <v>4130</v>
      </c>
      <c r="D1774" s="1608"/>
      <c r="E1774" s="1212"/>
      <c r="F1774" s="124"/>
      <c r="G1774" s="1135"/>
      <c r="H1774" s="1214" t="s">
        <v>1008</v>
      </c>
      <c r="I1774" s="231"/>
    </row>
    <row r="1775" spans="2:9" ht="20.100000000000001" customHeight="1">
      <c r="B1775" s="1556"/>
      <c r="C1775" s="35" t="s">
        <v>1424</v>
      </c>
      <c r="D1775" s="1608"/>
      <c r="E1775" s="1212"/>
      <c r="F1775" s="124"/>
      <c r="G1775" s="1135"/>
      <c r="H1775" s="1214"/>
      <c r="I1775" s="231"/>
    </row>
    <row r="1776" spans="2:9" ht="25.5">
      <c r="B1776" s="1556"/>
      <c r="C1776" s="35" t="s">
        <v>4131</v>
      </c>
      <c r="D1776" s="1608"/>
      <c r="E1776" s="1212"/>
      <c r="F1776" s="124"/>
      <c r="G1776" s="1135"/>
      <c r="H1776" s="1214" t="s">
        <v>1008</v>
      </c>
      <c r="I1776" s="231"/>
    </row>
    <row r="1777" spans="2:9" ht="20.100000000000001" customHeight="1">
      <c r="B1777" s="1556"/>
      <c r="C1777" s="35" t="s">
        <v>1425</v>
      </c>
      <c r="D1777" s="1608"/>
      <c r="E1777" s="1212"/>
      <c r="F1777" s="124"/>
      <c r="G1777" s="1135"/>
      <c r="H1777" s="1214"/>
      <c r="I1777" s="231"/>
    </row>
    <row r="1778" spans="2:9" ht="25.5">
      <c r="B1778" s="1556"/>
      <c r="C1778" s="35" t="s">
        <v>4132</v>
      </c>
      <c r="D1778" s="1608"/>
      <c r="E1778" s="1212"/>
      <c r="F1778" s="124"/>
      <c r="G1778" s="1135"/>
      <c r="H1778" s="1214" t="s">
        <v>1008</v>
      </c>
      <c r="I1778" s="231"/>
    </row>
    <row r="1779" spans="2:9" ht="20.100000000000001" customHeight="1">
      <c r="B1779" s="1556"/>
      <c r="C1779" s="35" t="s">
        <v>4127</v>
      </c>
      <c r="D1779" s="1608"/>
      <c r="E1779" s="1212"/>
      <c r="F1779" s="124"/>
      <c r="G1779" s="1135"/>
      <c r="H1779" s="1214"/>
      <c r="I1779" s="231"/>
    </row>
    <row r="1780" spans="2:9" ht="27.75" customHeight="1">
      <c r="B1780" s="1556"/>
      <c r="C1780" s="125" t="s">
        <v>1436</v>
      </c>
      <c r="D1780" s="1608"/>
      <c r="E1780" s="1212"/>
      <c r="F1780" s="124"/>
      <c r="G1780" s="1135"/>
      <c r="H1780" s="1214" t="s">
        <v>1008</v>
      </c>
      <c r="I1780" s="231"/>
    </row>
    <row r="1781" spans="2:9" ht="25.5">
      <c r="B1781" s="1556"/>
      <c r="C1781" s="35" t="s">
        <v>1429</v>
      </c>
      <c r="D1781" s="1667"/>
      <c r="E1781" s="1212"/>
      <c r="F1781" s="124"/>
      <c r="G1781" s="1135"/>
      <c r="H1781" s="1214"/>
      <c r="I1781" s="231"/>
    </row>
    <row r="1782" spans="2:9" ht="63.75">
      <c r="B1782" s="1556"/>
      <c r="C1782" s="35" t="s">
        <v>1439</v>
      </c>
      <c r="D1782" s="1608"/>
      <c r="E1782" s="1212"/>
      <c r="F1782" s="124"/>
      <c r="G1782" s="1135"/>
      <c r="H1782" s="1214" t="s">
        <v>1008</v>
      </c>
      <c r="I1782" s="231"/>
    </row>
    <row r="1783" spans="2:9" ht="25.5">
      <c r="B1783" s="1556"/>
      <c r="C1783" s="35" t="s">
        <v>4128</v>
      </c>
      <c r="D1783" s="1608"/>
      <c r="E1783" s="1212"/>
      <c r="F1783" s="124"/>
      <c r="G1783" s="1135"/>
      <c r="H1783" s="1214"/>
      <c r="I1783" s="231"/>
    </row>
    <row r="1784" spans="2:9" ht="38.25">
      <c r="B1784" s="1556"/>
      <c r="C1784" s="35" t="s">
        <v>1431</v>
      </c>
      <c r="D1784" s="1608"/>
      <c r="E1784" s="1212"/>
      <c r="F1784" s="124"/>
      <c r="G1784" s="1135"/>
      <c r="H1784" s="1214" t="s">
        <v>1008</v>
      </c>
      <c r="I1784" s="231"/>
    </row>
    <row r="1785" spans="2:9" ht="25.5">
      <c r="B1785" s="1556"/>
      <c r="C1785" s="35" t="s">
        <v>1432</v>
      </c>
      <c r="D1785" s="1608"/>
      <c r="E1785" s="1212"/>
      <c r="F1785" s="124"/>
      <c r="G1785" s="1135"/>
      <c r="H1785" s="1214"/>
      <c r="I1785" s="231"/>
    </row>
    <row r="1786" spans="2:9">
      <c r="B1786" s="1556"/>
      <c r="C1786" s="34" t="s">
        <v>1164</v>
      </c>
      <c r="D1786" s="1608"/>
      <c r="E1786" s="1286"/>
      <c r="F1786" s="120"/>
      <c r="G1786" s="723"/>
      <c r="H1786" s="1227" t="s">
        <v>1008</v>
      </c>
      <c r="I1786" s="231"/>
    </row>
    <row r="1787" spans="2:9" ht="20.100000000000001" customHeight="1">
      <c r="B1787" s="1557"/>
      <c r="C1787" s="31" t="s">
        <v>1119</v>
      </c>
      <c r="D1787" s="1609"/>
      <c r="E1787" s="1130" t="s">
        <v>1165</v>
      </c>
      <c r="F1787" s="44">
        <v>1</v>
      </c>
      <c r="G1787" s="1132"/>
      <c r="H1787" s="1235">
        <f>F1787*G1787</f>
        <v>0</v>
      </c>
      <c r="I1787" s="231"/>
    </row>
    <row r="1788" spans="2:9" ht="16.5" customHeight="1">
      <c r="B1788" s="1555" t="s">
        <v>2986</v>
      </c>
      <c r="C1788" s="118" t="s">
        <v>1440</v>
      </c>
      <c r="D1788" s="1666"/>
      <c r="E1788" s="1155"/>
      <c r="F1788" s="49"/>
      <c r="G1788" s="712"/>
      <c r="H1788" s="1308" t="s">
        <v>1008</v>
      </c>
      <c r="I1788" s="231"/>
    </row>
    <row r="1789" spans="2:9">
      <c r="B1789" s="1556"/>
      <c r="C1789" s="35" t="s">
        <v>1441</v>
      </c>
      <c r="D1789" s="1667"/>
      <c r="E1789" s="1188"/>
      <c r="F1789" s="50"/>
      <c r="G1789" s="1171"/>
      <c r="H1789" s="1205"/>
      <c r="I1789" s="231"/>
    </row>
    <row r="1790" spans="2:9" ht="45" customHeight="1">
      <c r="B1790" s="1556"/>
      <c r="C1790" s="35" t="s">
        <v>1435</v>
      </c>
      <c r="D1790" s="1667"/>
      <c r="E1790" s="1188"/>
      <c r="F1790" s="50"/>
      <c r="G1790" s="1171"/>
      <c r="H1790" s="1205"/>
      <c r="I1790" s="231"/>
    </row>
    <row r="1791" spans="2:9" ht="51">
      <c r="B1791" s="1556"/>
      <c r="C1791" s="35" t="s">
        <v>1420</v>
      </c>
      <c r="D1791" s="1667"/>
      <c r="E1791" s="1188"/>
      <c r="F1791" s="50"/>
      <c r="G1791" s="1171"/>
      <c r="H1791" s="1205"/>
      <c r="I1791" s="231"/>
    </row>
    <row r="1792" spans="2:9" ht="38.25">
      <c r="B1792" s="1556"/>
      <c r="C1792" s="35" t="s">
        <v>1421</v>
      </c>
      <c r="D1792" s="1667"/>
      <c r="E1792" s="1212"/>
      <c r="F1792" s="121"/>
      <c r="G1792" s="1171"/>
      <c r="H1792" s="1205"/>
      <c r="I1792" s="231"/>
    </row>
    <row r="1793" spans="2:9">
      <c r="B1793" s="1556"/>
      <c r="C1793" s="35" t="s">
        <v>1422</v>
      </c>
      <c r="D1793" s="1667"/>
      <c r="E1793" s="1212"/>
      <c r="F1793" s="121"/>
      <c r="G1793" s="1171"/>
      <c r="H1793" s="1205"/>
      <c r="I1793" s="231"/>
    </row>
    <row r="1794" spans="2:9">
      <c r="B1794" s="1556"/>
      <c r="C1794" s="85" t="s">
        <v>4133</v>
      </c>
      <c r="D1794" s="1608"/>
      <c r="E1794" s="1212"/>
      <c r="F1794" s="121"/>
      <c r="G1794" s="1135"/>
      <c r="H1794" s="1214"/>
      <c r="I1794" s="231"/>
    </row>
    <row r="1795" spans="2:9">
      <c r="B1795" s="1556"/>
      <c r="C1795" s="85" t="s">
        <v>4134</v>
      </c>
      <c r="D1795" s="1608"/>
      <c r="E1795" s="1212"/>
      <c r="F1795" s="121"/>
      <c r="G1795" s="1135"/>
      <c r="H1795" s="1214"/>
      <c r="I1795" s="231"/>
    </row>
    <row r="1796" spans="2:9">
      <c r="B1796" s="1556"/>
      <c r="C1796" s="85" t="s">
        <v>4135</v>
      </c>
      <c r="D1796" s="1608"/>
      <c r="E1796" s="1212"/>
      <c r="F1796" s="121"/>
      <c r="G1796" s="1135"/>
      <c r="H1796" s="1214"/>
      <c r="I1796" s="231"/>
    </row>
    <row r="1797" spans="2:9" ht="25.5">
      <c r="B1797" s="1556"/>
      <c r="C1797" s="85" t="s">
        <v>4116</v>
      </c>
      <c r="D1797" s="1608"/>
      <c r="E1797" s="1212"/>
      <c r="F1797" s="121"/>
      <c r="G1797" s="1135"/>
      <c r="H1797" s="1214"/>
      <c r="I1797" s="231"/>
    </row>
    <row r="1798" spans="2:9" ht="38.25">
      <c r="B1798" s="1556"/>
      <c r="C1798" s="85" t="s">
        <v>1423</v>
      </c>
      <c r="D1798" s="1608"/>
      <c r="E1798" s="1212"/>
      <c r="F1798" s="121"/>
      <c r="G1798" s="1135"/>
      <c r="H1798" s="1214"/>
      <c r="I1798" s="231"/>
    </row>
    <row r="1799" spans="2:9" ht="30" customHeight="1">
      <c r="B1799" s="1556"/>
      <c r="C1799" s="35" t="s">
        <v>4136</v>
      </c>
      <c r="D1799" s="1608"/>
      <c r="E1799" s="1212"/>
      <c r="F1799" s="121"/>
      <c r="G1799" s="1135"/>
      <c r="H1799" s="1214" t="s">
        <v>1008</v>
      </c>
      <c r="I1799" s="231"/>
    </row>
    <row r="1800" spans="2:9">
      <c r="B1800" s="1556"/>
      <c r="C1800" s="85" t="s">
        <v>1424</v>
      </c>
      <c r="D1800" s="1608"/>
      <c r="E1800" s="1212"/>
      <c r="F1800" s="121"/>
      <c r="G1800" s="1135"/>
      <c r="H1800" s="1214"/>
      <c r="I1800" s="231"/>
    </row>
    <row r="1801" spans="2:9" ht="28.5" customHeight="1">
      <c r="B1801" s="1556"/>
      <c r="C1801" s="35" t="s">
        <v>4137</v>
      </c>
      <c r="D1801" s="1608"/>
      <c r="E1801" s="1212"/>
      <c r="F1801" s="121"/>
      <c r="G1801" s="1135"/>
      <c r="H1801" s="1214" t="s">
        <v>1008</v>
      </c>
      <c r="I1801" s="231"/>
    </row>
    <row r="1802" spans="2:9">
      <c r="B1802" s="1556"/>
      <c r="C1802" s="85" t="s">
        <v>1425</v>
      </c>
      <c r="D1802" s="1608"/>
      <c r="E1802" s="1212"/>
      <c r="F1802" s="121"/>
      <c r="G1802" s="1135"/>
      <c r="H1802" s="1214"/>
      <c r="I1802" s="231"/>
    </row>
    <row r="1803" spans="2:9" ht="25.5">
      <c r="B1803" s="1556"/>
      <c r="C1803" s="35" t="s">
        <v>4138</v>
      </c>
      <c r="D1803" s="1608"/>
      <c r="E1803" s="1212"/>
      <c r="F1803" s="121"/>
      <c r="G1803" s="1135"/>
      <c r="H1803" s="1214" t="s">
        <v>1008</v>
      </c>
      <c r="I1803" s="231"/>
    </row>
    <row r="1804" spans="2:9">
      <c r="B1804" s="1556"/>
      <c r="C1804" s="85" t="s">
        <v>4139</v>
      </c>
      <c r="D1804" s="1608"/>
      <c r="E1804" s="1212"/>
      <c r="F1804" s="121"/>
      <c r="G1804" s="1135"/>
      <c r="H1804" s="1214"/>
      <c r="I1804" s="231"/>
    </row>
    <row r="1805" spans="2:9" ht="25.5">
      <c r="B1805" s="1556"/>
      <c r="C1805" s="35" t="s">
        <v>2942</v>
      </c>
      <c r="D1805" s="1667"/>
      <c r="E1805" s="1212"/>
      <c r="F1805" s="121"/>
      <c r="G1805" s="1135"/>
      <c r="H1805" s="1214" t="s">
        <v>1008</v>
      </c>
      <c r="I1805" s="231"/>
    </row>
    <row r="1806" spans="2:9" ht="25.5">
      <c r="B1806" s="1556"/>
      <c r="C1806" s="35" t="s">
        <v>1429</v>
      </c>
      <c r="D1806" s="1667"/>
      <c r="E1806" s="1212"/>
      <c r="F1806" s="121"/>
      <c r="G1806" s="1135"/>
      <c r="H1806" s="1214"/>
      <c r="I1806" s="231"/>
    </row>
    <row r="1807" spans="2:9" ht="63.75">
      <c r="B1807" s="1556"/>
      <c r="C1807" s="35" t="s">
        <v>1439</v>
      </c>
      <c r="D1807" s="1667"/>
      <c r="E1807" s="1212"/>
      <c r="F1807" s="121"/>
      <c r="G1807" s="1135"/>
      <c r="H1807" s="1214" t="s">
        <v>1008</v>
      </c>
      <c r="I1807" s="231"/>
    </row>
    <row r="1808" spans="2:9" ht="25.5">
      <c r="B1808" s="1556"/>
      <c r="C1808" s="35" t="s">
        <v>4140</v>
      </c>
      <c r="D1808" s="1608"/>
      <c r="E1808" s="1212"/>
      <c r="F1808" s="121"/>
      <c r="G1808" s="1135"/>
      <c r="H1808" s="1214"/>
      <c r="I1808" s="231"/>
    </row>
    <row r="1809" spans="2:9" ht="38.25">
      <c r="B1809" s="1556"/>
      <c r="C1809" s="35" t="s">
        <v>1431</v>
      </c>
      <c r="D1809" s="1667"/>
      <c r="E1809" s="1212"/>
      <c r="F1809" s="121"/>
      <c r="G1809" s="1135"/>
      <c r="H1809" s="1214" t="s">
        <v>1008</v>
      </c>
      <c r="I1809" s="231"/>
    </row>
    <row r="1810" spans="2:9" ht="25.5">
      <c r="B1810" s="1556"/>
      <c r="C1810" s="35" t="s">
        <v>1432</v>
      </c>
      <c r="D1810" s="1667"/>
      <c r="E1810" s="1212"/>
      <c r="F1810" s="121"/>
      <c r="G1810" s="1135"/>
      <c r="H1810" s="1214"/>
      <c r="I1810" s="231"/>
    </row>
    <row r="1811" spans="2:9">
      <c r="B1811" s="1556"/>
      <c r="C1811" s="34" t="s">
        <v>1164</v>
      </c>
      <c r="D1811" s="1667"/>
      <c r="E1811" s="1286"/>
      <c r="F1811" s="120"/>
      <c r="G1811" s="723"/>
      <c r="H1811" s="1227" t="s">
        <v>1008</v>
      </c>
      <c r="I1811" s="231"/>
    </row>
    <row r="1812" spans="2:9" ht="20.100000000000001" customHeight="1">
      <c r="B1812" s="1557"/>
      <c r="C1812" s="31" t="s">
        <v>1119</v>
      </c>
      <c r="D1812" s="1609"/>
      <c r="E1812" s="1190" t="s">
        <v>1165</v>
      </c>
      <c r="F1812" s="52">
        <v>1</v>
      </c>
      <c r="G1812" s="1137"/>
      <c r="H1812" s="1233">
        <f>F1812*G1812</f>
        <v>0</v>
      </c>
      <c r="I1812" s="231"/>
    </row>
    <row r="1813" spans="2:9">
      <c r="B1813" s="1566"/>
      <c r="C1813" s="1567"/>
      <c r="D1813" s="1567"/>
      <c r="E1813" s="1567"/>
      <c r="F1813" s="1567"/>
      <c r="G1813" s="1567"/>
      <c r="H1813" s="1567"/>
      <c r="I1813" s="231"/>
    </row>
    <row r="1814" spans="2:9">
      <c r="B1814" s="720" t="s">
        <v>2956</v>
      </c>
      <c r="C1814" s="1470" t="s">
        <v>2616</v>
      </c>
      <c r="D1814" s="1471"/>
      <c r="E1814" s="1471"/>
      <c r="F1814" s="1471"/>
      <c r="G1814" s="1472"/>
      <c r="H1814" s="1309">
        <f>SUM(H1704:H1812)</f>
        <v>0</v>
      </c>
      <c r="I1814" s="231"/>
    </row>
    <row r="1815" spans="2:9">
      <c r="B1815" s="1569"/>
      <c r="C1815" s="1570"/>
      <c r="D1815" s="1570"/>
      <c r="E1815" s="1570"/>
      <c r="F1815" s="1570"/>
      <c r="G1815" s="1570"/>
      <c r="H1815" s="1570"/>
      <c r="I1815" s="231"/>
    </row>
    <row r="1816" spans="2:9">
      <c r="B1816" s="107" t="s">
        <v>2957</v>
      </c>
      <c r="C1816" s="1552" t="s">
        <v>1003</v>
      </c>
      <c r="D1816" s="1575"/>
      <c r="E1816" s="1575"/>
      <c r="F1816" s="1575"/>
      <c r="G1816" s="1575"/>
      <c r="H1816" s="1575"/>
      <c r="I1816" s="231"/>
    </row>
    <row r="1817" spans="2:9">
      <c r="B1817" s="1577"/>
      <c r="C1817" s="1578"/>
      <c r="D1817" s="1578"/>
      <c r="E1817" s="1578"/>
      <c r="F1817" s="1578"/>
      <c r="G1817" s="1578"/>
      <c r="H1817" s="1578"/>
      <c r="I1817" s="231"/>
    </row>
    <row r="1818" spans="2:9">
      <c r="B1818" s="1555" t="s">
        <v>2958</v>
      </c>
      <c r="C1818" s="143" t="s">
        <v>1442</v>
      </c>
      <c r="D1818" s="1564"/>
      <c r="E1818" s="1155"/>
      <c r="F1818" s="49"/>
      <c r="G1818" s="712"/>
      <c r="H1818" s="1308" t="s">
        <v>1008</v>
      </c>
      <c r="I1818" s="231"/>
    </row>
    <row r="1819" spans="2:9">
      <c r="B1819" s="1556"/>
      <c r="C1819" s="142" t="s">
        <v>1443</v>
      </c>
      <c r="D1819" s="1565"/>
      <c r="E1819" s="1188"/>
      <c r="F1819" s="50"/>
      <c r="G1819" s="1171"/>
      <c r="H1819" s="1205"/>
      <c r="I1819" s="231"/>
    </row>
    <row r="1820" spans="2:9" ht="51">
      <c r="B1820" s="1556"/>
      <c r="C1820" s="142" t="s">
        <v>1435</v>
      </c>
      <c r="D1820" s="1565"/>
      <c r="E1820" s="1188"/>
      <c r="F1820" s="50"/>
      <c r="G1820" s="1171"/>
      <c r="H1820" s="1172"/>
    </row>
    <row r="1821" spans="2:9" ht="51">
      <c r="B1821" s="1556"/>
      <c r="C1821" s="142" t="s">
        <v>1420</v>
      </c>
      <c r="D1821" s="1565"/>
      <c r="E1821" s="1188"/>
      <c r="F1821" s="50"/>
      <c r="G1821" s="1171"/>
      <c r="H1821" s="1172"/>
    </row>
    <row r="1822" spans="2:9" ht="38.25">
      <c r="B1822" s="1556"/>
      <c r="C1822" s="35" t="s">
        <v>1421</v>
      </c>
      <c r="D1822" s="1565"/>
      <c r="E1822" s="1188"/>
      <c r="F1822" s="50"/>
      <c r="G1822" s="1171"/>
      <c r="H1822" s="1172"/>
    </row>
    <row r="1823" spans="2:9" ht="38.25">
      <c r="B1823" s="1556"/>
      <c r="C1823" s="142" t="s">
        <v>1444</v>
      </c>
      <c r="D1823" s="1565"/>
      <c r="E1823" s="1188"/>
      <c r="F1823" s="50"/>
      <c r="G1823" s="1171"/>
      <c r="H1823" s="1172"/>
    </row>
    <row r="1824" spans="2:9">
      <c r="B1824" s="1556"/>
      <c r="C1824" s="35" t="s">
        <v>1445</v>
      </c>
      <c r="D1824" s="1565"/>
      <c r="E1824" s="1186"/>
      <c r="F1824" s="54"/>
      <c r="G1824" s="714"/>
      <c r="H1824" s="1172"/>
    </row>
    <row r="1825" spans="2:8" ht="38.25">
      <c r="B1825" s="1556"/>
      <c r="C1825" s="142" t="s">
        <v>1446</v>
      </c>
      <c r="D1825" s="1565"/>
      <c r="E1825" s="1186"/>
      <c r="F1825" s="50"/>
      <c r="G1825" s="714"/>
      <c r="H1825" s="1172" t="s">
        <v>1008</v>
      </c>
    </row>
    <row r="1826" spans="2:8" ht="25.5">
      <c r="B1826" s="1556"/>
      <c r="C1826" s="35" t="s">
        <v>1447</v>
      </c>
      <c r="D1826" s="1565"/>
      <c r="E1826" s="1186"/>
      <c r="F1826" s="50"/>
      <c r="G1826" s="714"/>
      <c r="H1826" s="1172" t="s">
        <v>1008</v>
      </c>
    </row>
    <row r="1827" spans="2:8">
      <c r="B1827" s="1556"/>
      <c r="C1827" s="142" t="s">
        <v>1448</v>
      </c>
      <c r="D1827" s="1565"/>
      <c r="E1827" s="1186"/>
      <c r="F1827" s="54"/>
      <c r="G1827" s="714"/>
      <c r="H1827" s="1172"/>
    </row>
    <row r="1828" spans="2:8">
      <c r="B1828" s="1556"/>
      <c r="C1828" s="34" t="s">
        <v>1164</v>
      </c>
      <c r="D1828" s="1565"/>
      <c r="E1828" s="1187"/>
      <c r="F1828" s="51"/>
      <c r="G1828" s="715"/>
      <c r="H1828" s="1174" t="s">
        <v>1008</v>
      </c>
    </row>
    <row r="1829" spans="2:8" ht="20.100000000000001" customHeight="1">
      <c r="B1829" s="1557"/>
      <c r="C1829" s="144" t="s">
        <v>1119</v>
      </c>
      <c r="D1829" s="1563"/>
      <c r="E1829" s="1190" t="s">
        <v>1165</v>
      </c>
      <c r="F1829" s="52">
        <v>1</v>
      </c>
      <c r="G1829" s="1137"/>
      <c r="H1829" s="1200">
        <f>F1829*G1829</f>
        <v>0</v>
      </c>
    </row>
    <row r="1830" spans="2:8">
      <c r="B1830" s="1566"/>
      <c r="C1830" s="1567"/>
      <c r="D1830" s="1567"/>
      <c r="E1830" s="1567"/>
      <c r="F1830" s="1567"/>
      <c r="G1830" s="1567"/>
      <c r="H1830" s="1568"/>
    </row>
    <row r="1831" spans="2:8">
      <c r="B1831" s="720" t="s">
        <v>2957</v>
      </c>
      <c r="C1831" s="1470" t="s">
        <v>2615</v>
      </c>
      <c r="D1831" s="1471"/>
      <c r="E1831" s="1471"/>
      <c r="F1831" s="1471"/>
      <c r="G1831" s="1472"/>
      <c r="H1831" s="1208">
        <f>SUM(H1818:H1829)</f>
        <v>0</v>
      </c>
    </row>
    <row r="1832" spans="2:8">
      <c r="B1832" s="1569"/>
      <c r="C1832" s="1570"/>
      <c r="D1832" s="1570"/>
      <c r="E1832" s="1570"/>
      <c r="F1832" s="1570"/>
      <c r="G1832" s="1570"/>
      <c r="H1832" s="1571"/>
    </row>
    <row r="1833" spans="2:8">
      <c r="B1833" s="107" t="s">
        <v>2959</v>
      </c>
      <c r="C1833" s="1552" t="s">
        <v>1004</v>
      </c>
      <c r="D1833" s="1575"/>
      <c r="E1833" s="1575"/>
      <c r="F1833" s="1575"/>
      <c r="G1833" s="1575"/>
      <c r="H1833" s="1576"/>
    </row>
    <row r="1834" spans="2:8">
      <c r="B1834" s="1555" t="s">
        <v>2960</v>
      </c>
      <c r="C1834" s="83" t="s">
        <v>1449</v>
      </c>
      <c r="D1834" s="1561"/>
      <c r="E1834" s="1155"/>
      <c r="F1834" s="49"/>
      <c r="G1834" s="712"/>
      <c r="H1834" s="1170"/>
    </row>
    <row r="1835" spans="2:8" ht="25.5">
      <c r="B1835" s="1556"/>
      <c r="C1835" s="225" t="s">
        <v>1450</v>
      </c>
      <c r="D1835" s="1562"/>
      <c r="E1835" s="1310"/>
      <c r="F1835" s="50"/>
      <c r="G1835" s="1311"/>
      <c r="H1835" s="1312"/>
    </row>
    <row r="1836" spans="2:8" ht="25.5">
      <c r="B1836" s="1556"/>
      <c r="C1836" s="225" t="s">
        <v>1451</v>
      </c>
      <c r="D1836" s="1562"/>
      <c r="E1836" s="1186"/>
      <c r="F1836" s="50"/>
      <c r="G1836" s="714"/>
      <c r="H1836" s="1172" t="s">
        <v>1008</v>
      </c>
    </row>
    <row r="1837" spans="2:8">
      <c r="B1837" s="1556"/>
      <c r="C1837" s="225" t="s">
        <v>1452</v>
      </c>
      <c r="D1837" s="1562"/>
      <c r="E1837" s="1186"/>
      <c r="F1837" s="50"/>
      <c r="G1837" s="714"/>
      <c r="H1837" s="1172" t="s">
        <v>1008</v>
      </c>
    </row>
    <row r="1838" spans="2:8" ht="25.5">
      <c r="B1838" s="1556"/>
      <c r="C1838" s="41" t="s">
        <v>4141</v>
      </c>
      <c r="D1838" s="1562"/>
      <c r="E1838" s="1186"/>
      <c r="F1838" s="50"/>
      <c r="G1838" s="714"/>
      <c r="H1838" s="1172" t="s">
        <v>1008</v>
      </c>
    </row>
    <row r="1839" spans="2:8">
      <c r="B1839" s="1556"/>
      <c r="C1839" s="41" t="s">
        <v>4142</v>
      </c>
      <c r="D1839" s="1562"/>
      <c r="E1839" s="1186"/>
      <c r="F1839" s="50"/>
      <c r="G1839" s="714"/>
      <c r="H1839" s="1172" t="s">
        <v>1008</v>
      </c>
    </row>
    <row r="1840" spans="2:8">
      <c r="B1840" s="1556"/>
      <c r="C1840" s="41" t="s">
        <v>4143</v>
      </c>
      <c r="D1840" s="1562"/>
      <c r="E1840" s="1186"/>
      <c r="F1840" s="50"/>
      <c r="G1840" s="714"/>
      <c r="H1840" s="1172" t="s">
        <v>1008</v>
      </c>
    </row>
    <row r="1841" spans="2:8">
      <c r="B1841" s="1556"/>
      <c r="C1841" s="41" t="s">
        <v>4144</v>
      </c>
      <c r="D1841" s="1562"/>
      <c r="E1841" s="1186"/>
      <c r="F1841" s="50"/>
      <c r="G1841" s="714"/>
      <c r="H1841" s="1172" t="s">
        <v>1008</v>
      </c>
    </row>
    <row r="1842" spans="2:8">
      <c r="B1842" s="1556"/>
      <c r="C1842" s="41" t="s">
        <v>4145</v>
      </c>
      <c r="D1842" s="1562"/>
      <c r="E1842" s="1186"/>
      <c r="F1842" s="50"/>
      <c r="G1842" s="714"/>
      <c r="H1842" s="1172" t="s">
        <v>1008</v>
      </c>
    </row>
    <row r="1843" spans="2:8">
      <c r="B1843" s="1556"/>
      <c r="C1843" s="41" t="s">
        <v>4146</v>
      </c>
      <c r="D1843" s="1562"/>
      <c r="E1843" s="1186"/>
      <c r="F1843" s="50"/>
      <c r="G1843" s="714"/>
      <c r="H1843" s="1172" t="s">
        <v>1008</v>
      </c>
    </row>
    <row r="1844" spans="2:8">
      <c r="B1844" s="1556"/>
      <c r="C1844" s="34" t="s">
        <v>1164</v>
      </c>
      <c r="D1844" s="1562"/>
      <c r="E1844" s="1186"/>
      <c r="F1844" s="50"/>
      <c r="G1844" s="715"/>
      <c r="H1844" s="1174" t="s">
        <v>1008</v>
      </c>
    </row>
    <row r="1845" spans="2:8" ht="20.100000000000001" customHeight="1">
      <c r="B1845" s="1557"/>
      <c r="C1845" s="31" t="s">
        <v>1119</v>
      </c>
      <c r="D1845" s="1563"/>
      <c r="E1845" s="1130" t="s">
        <v>18</v>
      </c>
      <c r="F1845" s="44">
        <v>1</v>
      </c>
      <c r="G1845" s="69"/>
      <c r="H1845" s="1204">
        <f>F1845*G1845</f>
        <v>0</v>
      </c>
    </row>
    <row r="1846" spans="2:8">
      <c r="B1846" s="1555" t="s">
        <v>2987</v>
      </c>
      <c r="C1846" s="83" t="s">
        <v>1453</v>
      </c>
      <c r="D1846" s="1561"/>
      <c r="E1846" s="1155"/>
      <c r="F1846" s="49"/>
      <c r="G1846" s="712"/>
      <c r="H1846" s="1170"/>
    </row>
    <row r="1847" spans="2:8" ht="25.5">
      <c r="B1847" s="1556"/>
      <c r="C1847" s="225" t="s">
        <v>1454</v>
      </c>
      <c r="D1847" s="1562"/>
      <c r="E1847" s="1310"/>
      <c r="F1847" s="50"/>
      <c r="G1847" s="1311"/>
      <c r="H1847" s="1312"/>
    </row>
    <row r="1848" spans="2:8" ht="25.5">
      <c r="B1848" s="1556"/>
      <c r="C1848" s="225" t="s">
        <v>1451</v>
      </c>
      <c r="D1848" s="1562"/>
      <c r="E1848" s="1310"/>
      <c r="F1848" s="50"/>
      <c r="G1848" s="714"/>
      <c r="H1848" s="1172" t="s">
        <v>1008</v>
      </c>
    </row>
    <row r="1849" spans="2:8">
      <c r="B1849" s="1556"/>
      <c r="C1849" s="225" t="s">
        <v>1452</v>
      </c>
      <c r="D1849" s="1562"/>
      <c r="E1849" s="1310"/>
      <c r="F1849" s="50"/>
      <c r="G1849" s="714"/>
      <c r="H1849" s="1172" t="s">
        <v>1008</v>
      </c>
    </row>
    <row r="1850" spans="2:8" ht="25.5">
      <c r="B1850" s="1556"/>
      <c r="C1850" s="41" t="s">
        <v>4147</v>
      </c>
      <c r="D1850" s="1562"/>
      <c r="E1850" s="1310"/>
      <c r="F1850" s="50"/>
      <c r="G1850" s="714"/>
      <c r="H1850" s="1172" t="s">
        <v>1008</v>
      </c>
    </row>
    <row r="1851" spans="2:8">
      <c r="B1851" s="1556"/>
      <c r="C1851" s="41" t="s">
        <v>4148</v>
      </c>
      <c r="D1851" s="1562"/>
      <c r="E1851" s="1310"/>
      <c r="F1851" s="50"/>
      <c r="G1851" s="714"/>
      <c r="H1851" s="1172" t="s">
        <v>1008</v>
      </c>
    </row>
    <row r="1852" spans="2:8">
      <c r="B1852" s="1556"/>
      <c r="C1852" s="41" t="s">
        <v>4149</v>
      </c>
      <c r="D1852" s="1562"/>
      <c r="E1852" s="1310"/>
      <c r="F1852" s="50"/>
      <c r="G1852" s="714"/>
      <c r="H1852" s="1172" t="s">
        <v>1008</v>
      </c>
    </row>
    <row r="1853" spans="2:8">
      <c r="B1853" s="1556"/>
      <c r="C1853" s="41" t="s">
        <v>4144</v>
      </c>
      <c r="D1853" s="1562"/>
      <c r="E1853" s="1310"/>
      <c r="F1853" s="50"/>
      <c r="G1853" s="714"/>
      <c r="H1853" s="1172" t="s">
        <v>1008</v>
      </c>
    </row>
    <row r="1854" spans="2:8">
      <c r="B1854" s="1556"/>
      <c r="C1854" s="41" t="s">
        <v>4145</v>
      </c>
      <c r="D1854" s="1562"/>
      <c r="E1854" s="1310"/>
      <c r="F1854" s="50"/>
      <c r="G1854" s="714"/>
      <c r="H1854" s="1172" t="s">
        <v>1008</v>
      </c>
    </row>
    <row r="1855" spans="2:8">
      <c r="B1855" s="1556"/>
      <c r="C1855" s="41" t="s">
        <v>4150</v>
      </c>
      <c r="D1855" s="1562"/>
      <c r="E1855" s="1310"/>
      <c r="F1855" s="50"/>
      <c r="G1855" s="714"/>
      <c r="H1855" s="1172" t="s">
        <v>1008</v>
      </c>
    </row>
    <row r="1856" spans="2:8">
      <c r="B1856" s="1556"/>
      <c r="C1856" s="39" t="s">
        <v>1164</v>
      </c>
      <c r="D1856" s="1562"/>
      <c r="E1856" s="1310"/>
      <c r="F1856" s="50"/>
      <c r="G1856" s="715"/>
      <c r="H1856" s="1174" t="s">
        <v>1008</v>
      </c>
    </row>
    <row r="1857" spans="2:8" ht="20.100000000000001" customHeight="1">
      <c r="B1857" s="1557"/>
      <c r="C1857" s="27" t="s">
        <v>1119</v>
      </c>
      <c r="D1857" s="1563"/>
      <c r="E1857" s="1130" t="s">
        <v>18</v>
      </c>
      <c r="F1857" s="44">
        <v>2</v>
      </c>
      <c r="G1857" s="1137"/>
      <c r="H1857" s="1200">
        <f>F1857*G1857</f>
        <v>0</v>
      </c>
    </row>
    <row r="1858" spans="2:8">
      <c r="B1858" s="1566"/>
      <c r="C1858" s="1567"/>
      <c r="D1858" s="1567"/>
      <c r="E1858" s="1567"/>
      <c r="F1858" s="1567"/>
      <c r="G1858" s="1567"/>
      <c r="H1858" s="1568"/>
    </row>
    <row r="1859" spans="2:8">
      <c r="B1859" s="720" t="s">
        <v>2959</v>
      </c>
      <c r="C1859" s="1470" t="s">
        <v>4696</v>
      </c>
      <c r="D1859" s="1471"/>
      <c r="E1859" s="1471"/>
      <c r="F1859" s="1471"/>
      <c r="G1859" s="1472"/>
      <c r="H1859" s="1208">
        <f>SUM(H1845:H1857)</f>
        <v>0</v>
      </c>
    </row>
    <row r="1860" spans="2:8">
      <c r="B1860" s="1569"/>
      <c r="C1860" s="1570"/>
      <c r="D1860" s="1570"/>
      <c r="E1860" s="1570"/>
      <c r="F1860" s="1570"/>
      <c r="G1860" s="1570"/>
      <c r="H1860" s="1571"/>
    </row>
    <row r="1861" spans="2:8">
      <c r="B1861" s="107" t="s">
        <v>2961</v>
      </c>
      <c r="C1861" s="1552" t="s">
        <v>1005</v>
      </c>
      <c r="D1861" s="1575"/>
      <c r="E1861" s="1575"/>
      <c r="F1861" s="1575"/>
      <c r="G1861" s="1575"/>
      <c r="H1861" s="1576"/>
    </row>
    <row r="1862" spans="2:8">
      <c r="B1862" s="1555" t="s">
        <v>2962</v>
      </c>
      <c r="C1862" s="83" t="s">
        <v>1455</v>
      </c>
      <c r="D1862" s="1561"/>
      <c r="E1862" s="1155"/>
      <c r="F1862" s="49"/>
      <c r="G1862" s="712"/>
      <c r="H1862" s="1170"/>
    </row>
    <row r="1863" spans="2:8">
      <c r="B1863" s="1556"/>
      <c r="C1863" s="225" t="s">
        <v>1456</v>
      </c>
      <c r="D1863" s="1562"/>
      <c r="E1863" s="1310"/>
      <c r="F1863" s="50"/>
      <c r="G1863" s="1311"/>
      <c r="H1863" s="1312"/>
    </row>
    <row r="1864" spans="2:8" ht="25.5">
      <c r="B1864" s="1556"/>
      <c r="C1864" s="225" t="s">
        <v>1457</v>
      </c>
      <c r="D1864" s="1562"/>
      <c r="E1864" s="1186"/>
      <c r="F1864" s="50"/>
      <c r="G1864" s="714"/>
      <c r="H1864" s="1172" t="s">
        <v>1008</v>
      </c>
    </row>
    <row r="1865" spans="2:8">
      <c r="B1865" s="1556"/>
      <c r="C1865" s="225" t="s">
        <v>1452</v>
      </c>
      <c r="D1865" s="1562"/>
      <c r="E1865" s="1186"/>
      <c r="F1865" s="50"/>
      <c r="G1865" s="714"/>
      <c r="H1865" s="1172" t="s">
        <v>1008</v>
      </c>
    </row>
    <row r="1866" spans="2:8">
      <c r="B1866" s="1556"/>
      <c r="C1866" s="41" t="s">
        <v>1458</v>
      </c>
      <c r="D1866" s="1562"/>
      <c r="E1866" s="1186"/>
      <c r="F1866" s="50"/>
      <c r="G1866" s="714"/>
      <c r="H1866" s="1172" t="s">
        <v>1008</v>
      </c>
    </row>
    <row r="1867" spans="2:8" ht="25.5">
      <c r="B1867" s="1556"/>
      <c r="C1867" s="225" t="s">
        <v>1459</v>
      </c>
      <c r="D1867" s="1562"/>
      <c r="E1867" s="1186"/>
      <c r="F1867" s="50"/>
      <c r="G1867" s="714"/>
      <c r="H1867" s="1172" t="s">
        <v>1008</v>
      </c>
    </row>
    <row r="1868" spans="2:8">
      <c r="B1868" s="1556"/>
      <c r="C1868" s="39" t="s">
        <v>1164</v>
      </c>
      <c r="D1868" s="1562"/>
      <c r="E1868" s="1187"/>
      <c r="F1868" s="51"/>
      <c r="G1868" s="715"/>
      <c r="H1868" s="1174" t="s">
        <v>1008</v>
      </c>
    </row>
    <row r="1869" spans="2:8" ht="20.100000000000001" customHeight="1">
      <c r="B1869" s="1557"/>
      <c r="C1869" s="67" t="s">
        <v>1119</v>
      </c>
      <c r="D1869" s="1563"/>
      <c r="E1869" s="1175" t="s">
        <v>4834</v>
      </c>
      <c r="F1869" s="55">
        <v>220</v>
      </c>
      <c r="G1869" s="69"/>
      <c r="H1869" s="1204">
        <f>F1869*G1869</f>
        <v>0</v>
      </c>
    </row>
    <row r="1870" spans="2:8">
      <c r="B1870" s="1555" t="s">
        <v>2963</v>
      </c>
      <c r="C1870" s="83" t="s">
        <v>1455</v>
      </c>
      <c r="D1870" s="1564"/>
      <c r="E1870" s="1155"/>
      <c r="F1870" s="49"/>
      <c r="G1870" s="712"/>
      <c r="H1870" s="1170"/>
    </row>
    <row r="1871" spans="2:8">
      <c r="B1871" s="1556"/>
      <c r="C1871" s="225" t="s">
        <v>1460</v>
      </c>
      <c r="D1871" s="1565"/>
      <c r="E1871" s="1310"/>
      <c r="F1871" s="50"/>
      <c r="G1871" s="1311"/>
      <c r="H1871" s="1312"/>
    </row>
    <row r="1872" spans="2:8" ht="25.5">
      <c r="B1872" s="1556"/>
      <c r="C1872" s="225" t="s">
        <v>1457</v>
      </c>
      <c r="D1872" s="1565"/>
      <c r="E1872" s="1186"/>
      <c r="F1872" s="50"/>
      <c r="G1872" s="714"/>
      <c r="H1872" s="1172" t="s">
        <v>1008</v>
      </c>
    </row>
    <row r="1873" spans="2:8">
      <c r="B1873" s="1556"/>
      <c r="C1873" s="225" t="s">
        <v>1452</v>
      </c>
      <c r="D1873" s="1565"/>
      <c r="E1873" s="1186"/>
      <c r="F1873" s="50"/>
      <c r="G1873" s="714"/>
      <c r="H1873" s="1172" t="s">
        <v>1008</v>
      </c>
    </row>
    <row r="1874" spans="2:8">
      <c r="B1874" s="1556"/>
      <c r="C1874" s="41" t="s">
        <v>1458</v>
      </c>
      <c r="D1874" s="1565"/>
      <c r="E1874" s="1186"/>
      <c r="F1874" s="50"/>
      <c r="G1874" s="714"/>
      <c r="H1874" s="1172" t="s">
        <v>1008</v>
      </c>
    </row>
    <row r="1875" spans="2:8" ht="25.5">
      <c r="B1875" s="1556"/>
      <c r="C1875" s="225" t="s">
        <v>1459</v>
      </c>
      <c r="D1875" s="1565"/>
      <c r="E1875" s="1186"/>
      <c r="F1875" s="50"/>
      <c r="G1875" s="714"/>
      <c r="H1875" s="1172" t="s">
        <v>1008</v>
      </c>
    </row>
    <row r="1876" spans="2:8">
      <c r="B1876" s="1556"/>
      <c r="C1876" s="39" t="s">
        <v>1164</v>
      </c>
      <c r="D1876" s="1565"/>
      <c r="E1876" s="1187"/>
      <c r="F1876" s="51"/>
      <c r="G1876" s="715"/>
      <c r="H1876" s="1174" t="s">
        <v>1008</v>
      </c>
    </row>
    <row r="1877" spans="2:8" ht="20.100000000000001" customHeight="1">
      <c r="B1877" s="1557"/>
      <c r="C1877" s="31" t="s">
        <v>1119</v>
      </c>
      <c r="D1877" s="1563"/>
      <c r="E1877" s="1175" t="s">
        <v>4834</v>
      </c>
      <c r="F1877" s="55">
        <v>40</v>
      </c>
      <c r="G1877" s="69"/>
      <c r="H1877" s="1204">
        <f>F1877*G1877</f>
        <v>0</v>
      </c>
    </row>
    <row r="1878" spans="2:8">
      <c r="B1878" s="1599" t="s">
        <v>2988</v>
      </c>
      <c r="C1878" s="83" t="s">
        <v>1461</v>
      </c>
      <c r="D1878" s="1564"/>
      <c r="E1878" s="1155"/>
      <c r="F1878" s="49"/>
      <c r="G1878" s="712"/>
      <c r="H1878" s="1170"/>
    </row>
    <row r="1879" spans="2:8" ht="38.25">
      <c r="B1879" s="1600"/>
      <c r="C1879" s="225" t="s">
        <v>1462</v>
      </c>
      <c r="D1879" s="1565"/>
      <c r="E1879" s="1310"/>
      <c r="F1879" s="50"/>
      <c r="G1879" s="1311"/>
      <c r="H1879" s="1312"/>
    </row>
    <row r="1880" spans="2:8" ht="25.5">
      <c r="B1880" s="1600"/>
      <c r="C1880" s="225" t="s">
        <v>1463</v>
      </c>
      <c r="D1880" s="1565"/>
      <c r="E1880" s="1186"/>
      <c r="F1880" s="50"/>
      <c r="G1880" s="714"/>
      <c r="H1880" s="1172" t="s">
        <v>1008</v>
      </c>
    </row>
    <row r="1881" spans="2:8" ht="25.5">
      <c r="B1881" s="1600"/>
      <c r="C1881" s="225" t="s">
        <v>1459</v>
      </c>
      <c r="D1881" s="1565"/>
      <c r="E1881" s="1186"/>
      <c r="F1881" s="50"/>
      <c r="G1881" s="714"/>
      <c r="H1881" s="1172" t="s">
        <v>1008</v>
      </c>
    </row>
    <row r="1882" spans="2:8">
      <c r="B1882" s="1600"/>
      <c r="C1882" s="39" t="s">
        <v>1164</v>
      </c>
      <c r="D1882" s="1565"/>
      <c r="E1882" s="1187"/>
      <c r="F1882" s="51"/>
      <c r="G1882" s="715"/>
      <c r="H1882" s="1174" t="s">
        <v>1008</v>
      </c>
    </row>
    <row r="1883" spans="2:8" ht="20.100000000000001" customHeight="1">
      <c r="B1883" s="1601"/>
      <c r="C1883" s="67" t="s">
        <v>1119</v>
      </c>
      <c r="D1883" s="1563"/>
      <c r="E1883" s="1175" t="s">
        <v>4834</v>
      </c>
      <c r="F1883" s="55">
        <v>80</v>
      </c>
      <c r="G1883" s="69"/>
      <c r="H1883" s="1204">
        <f>F1883*G1883</f>
        <v>0</v>
      </c>
    </row>
    <row r="1884" spans="2:8">
      <c r="B1884" s="1555" t="s">
        <v>2989</v>
      </c>
      <c r="C1884" s="83" t="s">
        <v>1461</v>
      </c>
      <c r="D1884" s="1564"/>
      <c r="E1884" s="1155"/>
      <c r="F1884" s="49"/>
      <c r="G1884" s="712"/>
      <c r="H1884" s="1170"/>
    </row>
    <row r="1885" spans="2:8" ht="25.5">
      <c r="B1885" s="1556"/>
      <c r="C1885" s="225" t="s">
        <v>1464</v>
      </c>
      <c r="D1885" s="1565"/>
      <c r="E1885" s="1310"/>
      <c r="F1885" s="50"/>
      <c r="G1885" s="1311"/>
      <c r="H1885" s="1312"/>
    </row>
    <row r="1886" spans="2:8" ht="25.5">
      <c r="B1886" s="1556"/>
      <c r="C1886" s="225" t="s">
        <v>1463</v>
      </c>
      <c r="D1886" s="1565"/>
      <c r="E1886" s="1186"/>
      <c r="F1886" s="50"/>
      <c r="G1886" s="714"/>
      <c r="H1886" s="1172" t="s">
        <v>1008</v>
      </c>
    </row>
    <row r="1887" spans="2:8" ht="25.5">
      <c r="B1887" s="1556"/>
      <c r="C1887" s="225" t="s">
        <v>1459</v>
      </c>
      <c r="D1887" s="1565"/>
      <c r="E1887" s="1186"/>
      <c r="F1887" s="50"/>
      <c r="G1887" s="714"/>
      <c r="H1887" s="1172" t="s">
        <v>1008</v>
      </c>
    </row>
    <row r="1888" spans="2:8">
      <c r="B1888" s="1556"/>
      <c r="C1888" s="39" t="s">
        <v>1164</v>
      </c>
      <c r="D1888" s="1565"/>
      <c r="E1888" s="1187"/>
      <c r="F1888" s="51"/>
      <c r="G1888" s="715"/>
      <c r="H1888" s="1174" t="s">
        <v>1008</v>
      </c>
    </row>
    <row r="1889" spans="2:8" ht="20.100000000000001" customHeight="1">
      <c r="B1889" s="1557"/>
      <c r="C1889" s="67" t="s">
        <v>1119</v>
      </c>
      <c r="D1889" s="1563"/>
      <c r="E1889" s="1175" t="s">
        <v>4834</v>
      </c>
      <c r="F1889" s="55">
        <v>150</v>
      </c>
      <c r="G1889" s="69"/>
      <c r="H1889" s="1204">
        <f>F1889*G1889</f>
        <v>0</v>
      </c>
    </row>
    <row r="1890" spans="2:8">
      <c r="B1890" s="1555" t="s">
        <v>2990</v>
      </c>
      <c r="C1890" s="83" t="s">
        <v>1465</v>
      </c>
      <c r="D1890" s="1564"/>
      <c r="E1890" s="1155"/>
      <c r="F1890" s="49"/>
      <c r="G1890" s="712"/>
      <c r="H1890" s="1170"/>
    </row>
    <row r="1891" spans="2:8" ht="33.75" customHeight="1">
      <c r="B1891" s="1556"/>
      <c r="C1891" s="225" t="s">
        <v>1466</v>
      </c>
      <c r="D1891" s="1565"/>
      <c r="E1891" s="1310"/>
      <c r="F1891" s="50"/>
      <c r="G1891" s="1311"/>
      <c r="H1891" s="1312"/>
    </row>
    <row r="1892" spans="2:8" ht="39" customHeight="1">
      <c r="B1892" s="1556"/>
      <c r="C1892" s="225" t="s">
        <v>1467</v>
      </c>
      <c r="D1892" s="1565"/>
      <c r="E1892" s="1186"/>
      <c r="F1892" s="50"/>
      <c r="G1892" s="714"/>
      <c r="H1892" s="1172" t="s">
        <v>1008</v>
      </c>
    </row>
    <row r="1893" spans="2:8" ht="25.5">
      <c r="B1893" s="1556"/>
      <c r="C1893" s="225" t="s">
        <v>1463</v>
      </c>
      <c r="D1893" s="1565"/>
      <c r="E1893" s="1186"/>
      <c r="F1893" s="50"/>
      <c r="G1893" s="714"/>
      <c r="H1893" s="1172" t="s">
        <v>1008</v>
      </c>
    </row>
    <row r="1894" spans="2:8" ht="25.5">
      <c r="B1894" s="1556"/>
      <c r="C1894" s="225" t="s">
        <v>1459</v>
      </c>
      <c r="D1894" s="1565"/>
      <c r="E1894" s="1186"/>
      <c r="F1894" s="50"/>
      <c r="G1894" s="714"/>
      <c r="H1894" s="1172" t="s">
        <v>1008</v>
      </c>
    </row>
    <row r="1895" spans="2:8">
      <c r="B1895" s="1556"/>
      <c r="C1895" s="39" t="s">
        <v>1164</v>
      </c>
      <c r="D1895" s="1565"/>
      <c r="E1895" s="1187"/>
      <c r="F1895" s="51"/>
      <c r="G1895" s="715"/>
      <c r="H1895" s="1174"/>
    </row>
    <row r="1896" spans="2:8" ht="20.100000000000001" customHeight="1">
      <c r="B1896" s="1557"/>
      <c r="C1896" s="67" t="s">
        <v>1119</v>
      </c>
      <c r="D1896" s="1563"/>
      <c r="E1896" s="1175" t="s">
        <v>18</v>
      </c>
      <c r="F1896" s="55">
        <v>10</v>
      </c>
      <c r="G1896" s="69"/>
      <c r="H1896" s="1204">
        <f>F1896*G1896</f>
        <v>0</v>
      </c>
    </row>
    <row r="1897" spans="2:8">
      <c r="B1897" s="1555" t="s">
        <v>2991</v>
      </c>
      <c r="C1897" s="118" t="s">
        <v>1468</v>
      </c>
      <c r="D1897" s="1564"/>
      <c r="E1897" s="1155"/>
      <c r="F1897" s="49"/>
      <c r="G1897" s="712"/>
      <c r="H1897" s="1170"/>
    </row>
    <row r="1898" spans="2:8" ht="25.5">
      <c r="B1898" s="1556"/>
      <c r="C1898" s="225" t="s">
        <v>1469</v>
      </c>
      <c r="D1898" s="1565"/>
      <c r="E1898" s="1310"/>
      <c r="F1898" s="50"/>
      <c r="G1898" s="1311"/>
      <c r="H1898" s="1312"/>
    </row>
    <row r="1899" spans="2:8">
      <c r="B1899" s="1556"/>
      <c r="C1899" s="225" t="s">
        <v>1470</v>
      </c>
      <c r="D1899" s="1565"/>
      <c r="E1899" s="1186"/>
      <c r="F1899" s="50"/>
      <c r="G1899" s="714"/>
      <c r="H1899" s="1172" t="s">
        <v>1008</v>
      </c>
    </row>
    <row r="1900" spans="2:8" ht="38.25">
      <c r="B1900" s="1556"/>
      <c r="C1900" s="225" t="s">
        <v>1471</v>
      </c>
      <c r="D1900" s="1565"/>
      <c r="E1900" s="1186"/>
      <c r="F1900" s="50"/>
      <c r="G1900" s="714"/>
      <c r="H1900" s="1172" t="s">
        <v>1008</v>
      </c>
    </row>
    <row r="1901" spans="2:8" ht="25.5">
      <c r="B1901" s="1556"/>
      <c r="C1901" s="225" t="s">
        <v>1459</v>
      </c>
      <c r="D1901" s="1565"/>
      <c r="E1901" s="1186"/>
      <c r="F1901" s="50"/>
      <c r="G1901" s="714"/>
      <c r="H1901" s="1172" t="s">
        <v>1008</v>
      </c>
    </row>
    <row r="1902" spans="2:8">
      <c r="B1902" s="1556"/>
      <c r="C1902" s="39" t="s">
        <v>1164</v>
      </c>
      <c r="D1902" s="1565"/>
      <c r="E1902" s="1187"/>
      <c r="F1902" s="51"/>
      <c r="G1902" s="715"/>
      <c r="H1902" s="1174" t="s">
        <v>1008</v>
      </c>
    </row>
    <row r="1903" spans="2:8" ht="20.100000000000001" customHeight="1">
      <c r="B1903" s="1557"/>
      <c r="C1903" s="67" t="s">
        <v>1119</v>
      </c>
      <c r="D1903" s="1563"/>
      <c r="E1903" s="1175" t="s">
        <v>4834</v>
      </c>
      <c r="F1903" s="55">
        <v>60</v>
      </c>
      <c r="G1903" s="69"/>
      <c r="H1903" s="1204">
        <f>F1903*G1903</f>
        <v>0</v>
      </c>
    </row>
    <row r="1904" spans="2:8">
      <c r="B1904" s="1555" t="s">
        <v>2992</v>
      </c>
      <c r="C1904" s="83" t="s">
        <v>1472</v>
      </c>
      <c r="D1904" s="1564"/>
      <c r="E1904" s="1155"/>
      <c r="F1904" s="49"/>
      <c r="G1904" s="712"/>
      <c r="H1904" s="1170"/>
    </row>
    <row r="1905" spans="2:8">
      <c r="B1905" s="1556"/>
      <c r="C1905" s="225" t="s">
        <v>1473</v>
      </c>
      <c r="D1905" s="1565"/>
      <c r="E1905" s="1310"/>
      <c r="F1905" s="50"/>
      <c r="G1905" s="1311"/>
      <c r="H1905" s="1312"/>
    </row>
    <row r="1906" spans="2:8" ht="25.5">
      <c r="B1906" s="1556"/>
      <c r="C1906" s="225" t="s">
        <v>1474</v>
      </c>
      <c r="D1906" s="1565"/>
      <c r="E1906" s="1186"/>
      <c r="F1906" s="50"/>
      <c r="G1906" s="714"/>
      <c r="H1906" s="1172" t="s">
        <v>1008</v>
      </c>
    </row>
    <row r="1907" spans="2:8" ht="25.5">
      <c r="B1907" s="1556"/>
      <c r="C1907" s="225" t="s">
        <v>1475</v>
      </c>
      <c r="D1907" s="1565"/>
      <c r="E1907" s="1186"/>
      <c r="F1907" s="50"/>
      <c r="G1907" s="714"/>
      <c r="H1907" s="1172" t="s">
        <v>1008</v>
      </c>
    </row>
    <row r="1908" spans="2:8" ht="29.25" customHeight="1">
      <c r="B1908" s="1556"/>
      <c r="C1908" s="225" t="s">
        <v>1459</v>
      </c>
      <c r="D1908" s="1565"/>
      <c r="E1908" s="1186"/>
      <c r="F1908" s="50"/>
      <c r="G1908" s="714"/>
      <c r="H1908" s="1172" t="s">
        <v>1008</v>
      </c>
    </row>
    <row r="1909" spans="2:8">
      <c r="B1909" s="1556"/>
      <c r="C1909" s="39" t="s">
        <v>1164</v>
      </c>
      <c r="D1909" s="1565"/>
      <c r="E1909" s="1187"/>
      <c r="F1909" s="51"/>
      <c r="G1909" s="715"/>
      <c r="H1909" s="1174" t="s">
        <v>1008</v>
      </c>
    </row>
    <row r="1910" spans="2:8" ht="20.100000000000001" customHeight="1">
      <c r="B1910" s="1557"/>
      <c r="C1910" s="67" t="s">
        <v>1119</v>
      </c>
      <c r="D1910" s="1563"/>
      <c r="E1910" s="1175" t="s">
        <v>4834</v>
      </c>
      <c r="F1910" s="55">
        <v>625</v>
      </c>
      <c r="G1910" s="69"/>
      <c r="H1910" s="1204">
        <f>F1910*G1910</f>
        <v>0</v>
      </c>
    </row>
    <row r="1911" spans="2:8">
      <c r="B1911" s="1555" t="s">
        <v>2993</v>
      </c>
      <c r="C1911" s="83" t="s">
        <v>1476</v>
      </c>
      <c r="D1911" s="1564"/>
      <c r="E1911" s="1155"/>
      <c r="F1911" s="49"/>
      <c r="G1911" s="712"/>
      <c r="H1911" s="1170"/>
    </row>
    <row r="1912" spans="2:8">
      <c r="B1912" s="1556"/>
      <c r="C1912" s="225" t="s">
        <v>1477</v>
      </c>
      <c r="D1912" s="1565"/>
      <c r="E1912" s="1310"/>
      <c r="F1912" s="50"/>
      <c r="G1912" s="1311"/>
      <c r="H1912" s="1312"/>
    </row>
    <row r="1913" spans="2:8" ht="38.25">
      <c r="B1913" s="1556"/>
      <c r="C1913" s="225" t="s">
        <v>1478</v>
      </c>
      <c r="D1913" s="1565"/>
      <c r="E1913" s="1186"/>
      <c r="F1913" s="50"/>
      <c r="G1913" s="714"/>
      <c r="H1913" s="1172" t="s">
        <v>1008</v>
      </c>
    </row>
    <row r="1914" spans="2:8">
      <c r="B1914" s="1556"/>
      <c r="C1914" s="225" t="s">
        <v>1479</v>
      </c>
      <c r="D1914" s="1565"/>
      <c r="E1914" s="1186"/>
      <c r="F1914" s="50"/>
      <c r="G1914" s="714"/>
      <c r="H1914" s="1172" t="s">
        <v>1008</v>
      </c>
    </row>
    <row r="1915" spans="2:8" ht="25.5">
      <c r="B1915" s="1556"/>
      <c r="C1915" s="225" t="s">
        <v>1459</v>
      </c>
      <c r="D1915" s="1565"/>
      <c r="E1915" s="1186"/>
      <c r="F1915" s="50"/>
      <c r="G1915" s="714"/>
      <c r="H1915" s="1172" t="s">
        <v>1008</v>
      </c>
    </row>
    <row r="1916" spans="2:8">
      <c r="B1916" s="1556"/>
      <c r="C1916" s="39" t="s">
        <v>1164</v>
      </c>
      <c r="D1916" s="1565"/>
      <c r="E1916" s="1187"/>
      <c r="F1916" s="51"/>
      <c r="G1916" s="715"/>
      <c r="H1916" s="1174" t="s">
        <v>1008</v>
      </c>
    </row>
    <row r="1917" spans="2:8" ht="20.100000000000001" customHeight="1">
      <c r="B1917" s="1557"/>
      <c r="C1917" s="33" t="s">
        <v>1119</v>
      </c>
      <c r="D1917" s="1563"/>
      <c r="E1917" s="1175" t="s">
        <v>18</v>
      </c>
      <c r="F1917" s="55">
        <v>1</v>
      </c>
      <c r="G1917" s="69"/>
      <c r="H1917" s="1204">
        <f>F1917*G1917</f>
        <v>0</v>
      </c>
    </row>
    <row r="1918" spans="2:8" ht="35.25" customHeight="1">
      <c r="B1918" s="1555" t="s">
        <v>2994</v>
      </c>
      <c r="C1918" s="83" t="s">
        <v>4151</v>
      </c>
      <c r="D1918" s="1564"/>
      <c r="E1918" s="1155"/>
      <c r="F1918" s="49"/>
      <c r="G1918" s="712"/>
      <c r="H1918" s="1170"/>
    </row>
    <row r="1919" spans="2:8" ht="51">
      <c r="B1919" s="1556"/>
      <c r="C1919" s="225" t="s">
        <v>1480</v>
      </c>
      <c r="D1919" s="1565"/>
      <c r="E1919" s="1310"/>
      <c r="F1919" s="50"/>
      <c r="G1919" s="1311"/>
      <c r="H1919" s="1312"/>
    </row>
    <row r="1920" spans="2:8" ht="25.5">
      <c r="B1920" s="1556"/>
      <c r="C1920" s="225" t="s">
        <v>4152</v>
      </c>
      <c r="D1920" s="1565"/>
      <c r="E1920" s="1310"/>
      <c r="F1920" s="50"/>
      <c r="G1920" s="1311"/>
      <c r="H1920" s="1312"/>
    </row>
    <row r="1921" spans="2:8" ht="38.25">
      <c r="B1921" s="1556"/>
      <c r="C1921" s="225" t="s">
        <v>1481</v>
      </c>
      <c r="D1921" s="1565"/>
      <c r="E1921" s="1310"/>
      <c r="F1921" s="50"/>
      <c r="G1921" s="1311"/>
      <c r="H1921" s="1312"/>
    </row>
    <row r="1922" spans="2:8" ht="44.25" customHeight="1">
      <c r="B1922" s="1556"/>
      <c r="C1922" s="35" t="s">
        <v>1482</v>
      </c>
      <c r="D1922" s="1565"/>
      <c r="E1922" s="1310"/>
      <c r="F1922" s="50"/>
      <c r="G1922" s="1311"/>
      <c r="H1922" s="1312"/>
    </row>
    <row r="1923" spans="2:8">
      <c r="B1923" s="1556"/>
      <c r="C1923" s="35" t="s">
        <v>1060</v>
      </c>
      <c r="D1923" s="1565"/>
      <c r="E1923" s="1186"/>
      <c r="F1923" s="50"/>
      <c r="G1923" s="714"/>
      <c r="H1923" s="1172"/>
    </row>
    <row r="1924" spans="2:8" ht="25.5">
      <c r="B1924" s="1556"/>
      <c r="C1924" s="35" t="s">
        <v>4153</v>
      </c>
      <c r="D1924" s="1565"/>
      <c r="E1924" s="1186"/>
      <c r="F1924" s="50"/>
      <c r="G1924" s="714"/>
      <c r="H1924" s="1172"/>
    </row>
    <row r="1925" spans="2:8">
      <c r="B1925" s="1556"/>
      <c r="C1925" s="35" t="s">
        <v>1483</v>
      </c>
      <c r="D1925" s="1565"/>
      <c r="E1925" s="1186"/>
      <c r="F1925" s="50"/>
      <c r="G1925" s="714"/>
      <c r="H1925" s="1172" t="s">
        <v>1008</v>
      </c>
    </row>
    <row r="1926" spans="2:8" ht="25.5">
      <c r="B1926" s="1556"/>
      <c r="C1926" s="85" t="s">
        <v>4154</v>
      </c>
      <c r="D1926" s="1565"/>
      <c r="E1926" s="1186"/>
      <c r="F1926" s="50"/>
      <c r="G1926" s="714"/>
      <c r="H1926" s="1172" t="s">
        <v>1008</v>
      </c>
    </row>
    <row r="1927" spans="2:8">
      <c r="B1927" s="1556"/>
      <c r="C1927" s="41" t="s">
        <v>4155</v>
      </c>
      <c r="D1927" s="1565"/>
      <c r="E1927" s="1186"/>
      <c r="F1927" s="50"/>
      <c r="G1927" s="714"/>
      <c r="H1927" s="1172" t="s">
        <v>1008</v>
      </c>
    </row>
    <row r="1928" spans="2:8">
      <c r="B1928" s="1556"/>
      <c r="C1928" s="41" t="s">
        <v>4156</v>
      </c>
      <c r="D1928" s="1565"/>
      <c r="E1928" s="1186"/>
      <c r="F1928" s="50"/>
      <c r="G1928" s="714"/>
      <c r="H1928" s="1172" t="s">
        <v>1008</v>
      </c>
    </row>
    <row r="1929" spans="2:8">
      <c r="B1929" s="1556"/>
      <c r="C1929" s="41" t="s">
        <v>4157</v>
      </c>
      <c r="D1929" s="1565"/>
      <c r="E1929" s="1186"/>
      <c r="F1929" s="50"/>
      <c r="G1929" s="714"/>
      <c r="H1929" s="1172" t="s">
        <v>1008</v>
      </c>
    </row>
    <row r="1930" spans="2:8" ht="25.5">
      <c r="B1930" s="1556"/>
      <c r="C1930" s="41" t="s">
        <v>4158</v>
      </c>
      <c r="D1930" s="1565"/>
      <c r="E1930" s="1186"/>
      <c r="F1930" s="50"/>
      <c r="G1930" s="714"/>
      <c r="H1930" s="1172" t="s">
        <v>1008</v>
      </c>
    </row>
    <row r="1931" spans="2:8" ht="25.5">
      <c r="B1931" s="1556"/>
      <c r="C1931" s="41" t="s">
        <v>4159</v>
      </c>
      <c r="D1931" s="1565"/>
      <c r="E1931" s="1186"/>
      <c r="F1931" s="50"/>
      <c r="G1931" s="714"/>
      <c r="H1931" s="1172" t="s">
        <v>1008</v>
      </c>
    </row>
    <row r="1932" spans="2:8" ht="25.5">
      <c r="B1932" s="1556"/>
      <c r="C1932" s="41" t="s">
        <v>4160</v>
      </c>
      <c r="D1932" s="1565"/>
      <c r="E1932" s="1186"/>
      <c r="F1932" s="50"/>
      <c r="G1932" s="714"/>
      <c r="H1932" s="1172" t="s">
        <v>1008</v>
      </c>
    </row>
    <row r="1933" spans="2:8">
      <c r="B1933" s="1556"/>
      <c r="C1933" s="41" t="s">
        <v>3074</v>
      </c>
      <c r="D1933" s="1565"/>
      <c r="E1933" s="1186"/>
      <c r="F1933" s="50"/>
      <c r="G1933" s="714"/>
      <c r="H1933" s="1172" t="s">
        <v>1008</v>
      </c>
    </row>
    <row r="1934" spans="2:8">
      <c r="B1934" s="1556"/>
      <c r="C1934" s="225" t="s">
        <v>1479</v>
      </c>
      <c r="D1934" s="1565"/>
      <c r="E1934" s="1186"/>
      <c r="F1934" s="50"/>
      <c r="G1934" s="714"/>
      <c r="H1934" s="1172" t="s">
        <v>1008</v>
      </c>
    </row>
    <row r="1935" spans="2:8" ht="25.5">
      <c r="B1935" s="1556"/>
      <c r="C1935" s="225" t="s">
        <v>1484</v>
      </c>
      <c r="D1935" s="1565"/>
      <c r="E1935" s="1186"/>
      <c r="F1935" s="50"/>
      <c r="G1935" s="714"/>
      <c r="H1935" s="1172" t="s">
        <v>1008</v>
      </c>
    </row>
    <row r="1936" spans="2:8">
      <c r="B1936" s="1556"/>
      <c r="C1936" s="39" t="s">
        <v>1164</v>
      </c>
      <c r="D1936" s="1565"/>
      <c r="E1936" s="1187"/>
      <c r="F1936" s="51"/>
      <c r="G1936" s="715"/>
      <c r="H1936" s="1174" t="s">
        <v>1008</v>
      </c>
    </row>
    <row r="1937" spans="2:8" ht="20.100000000000001" customHeight="1">
      <c r="B1937" s="1557"/>
      <c r="C1937" s="67" t="s">
        <v>1119</v>
      </c>
      <c r="D1937" s="1563"/>
      <c r="E1937" s="1175" t="s">
        <v>18</v>
      </c>
      <c r="F1937" s="55">
        <v>3</v>
      </c>
      <c r="G1937" s="69"/>
      <c r="H1937" s="1204">
        <f>F1937*G1937</f>
        <v>0</v>
      </c>
    </row>
    <row r="1938" spans="2:8">
      <c r="B1938" s="1583" t="s">
        <v>2995</v>
      </c>
      <c r="C1938" s="83" t="s">
        <v>1485</v>
      </c>
      <c r="D1938" s="1299"/>
      <c r="E1938" s="1162"/>
      <c r="F1938" s="58"/>
      <c r="G1938" s="1178"/>
      <c r="H1938" s="1179"/>
    </row>
    <row r="1939" spans="2:8" ht="25.5">
      <c r="B1939" s="1584"/>
      <c r="C1939" s="225" t="s">
        <v>1486</v>
      </c>
      <c r="D1939" s="1295"/>
      <c r="E1939" s="1188"/>
      <c r="F1939" s="50"/>
      <c r="G1939" s="1171"/>
      <c r="H1939" s="1172"/>
    </row>
    <row r="1940" spans="2:8">
      <c r="B1940" s="1584"/>
      <c r="C1940" s="225" t="s">
        <v>1105</v>
      </c>
      <c r="D1940" s="1295"/>
      <c r="E1940" s="1188"/>
      <c r="F1940" s="50"/>
      <c r="G1940" s="1171"/>
      <c r="H1940" s="1172"/>
    </row>
    <row r="1941" spans="2:8" ht="38.25">
      <c r="B1941" s="1584"/>
      <c r="C1941" s="225" t="s">
        <v>1487</v>
      </c>
      <c r="D1941" s="1295"/>
      <c r="E1941" s="1188"/>
      <c r="F1941" s="50"/>
      <c r="G1941" s="1171"/>
      <c r="H1941" s="1172"/>
    </row>
    <row r="1942" spans="2:8" ht="25.5">
      <c r="B1942" s="1584"/>
      <c r="C1942" s="225" t="s">
        <v>1488</v>
      </c>
      <c r="D1942" s="1295"/>
      <c r="E1942" s="1188"/>
      <c r="F1942" s="50"/>
      <c r="G1942" s="1171"/>
      <c r="H1942" s="1172"/>
    </row>
    <row r="1943" spans="2:8" ht="25.5">
      <c r="B1943" s="1584"/>
      <c r="C1943" s="225" t="s">
        <v>1489</v>
      </c>
      <c r="D1943" s="1295"/>
      <c r="E1943" s="1188"/>
      <c r="F1943" s="50"/>
      <c r="G1943" s="1171"/>
      <c r="H1943" s="1172"/>
    </row>
    <row r="1944" spans="2:8" ht="38.25">
      <c r="B1944" s="1584"/>
      <c r="C1944" s="225" t="s">
        <v>1490</v>
      </c>
      <c r="D1944" s="1295"/>
      <c r="E1944" s="1188"/>
      <c r="F1944" s="50"/>
      <c r="G1944" s="1171"/>
      <c r="H1944" s="1172"/>
    </row>
    <row r="1945" spans="2:8" ht="63.75">
      <c r="B1945" s="1584"/>
      <c r="C1945" s="225" t="s">
        <v>1491</v>
      </c>
      <c r="D1945" s="1295"/>
      <c r="E1945" s="1188"/>
      <c r="F1945" s="50"/>
      <c r="G1945" s="1171"/>
      <c r="H1945" s="1172"/>
    </row>
    <row r="1946" spans="2:8" ht="45" customHeight="1">
      <c r="B1946" s="1584"/>
      <c r="C1946" s="225" t="s">
        <v>1492</v>
      </c>
      <c r="D1946" s="1295"/>
      <c r="E1946" s="1188"/>
      <c r="F1946" s="50"/>
      <c r="G1946" s="1171"/>
      <c r="H1946" s="1172"/>
    </row>
    <row r="1947" spans="2:8">
      <c r="B1947" s="1584"/>
      <c r="C1947" s="1586" t="s">
        <v>2944</v>
      </c>
      <c r="D1947" s="1587"/>
      <c r="E1947" s="1587"/>
      <c r="F1947" s="1587"/>
      <c r="G1947" s="1587"/>
      <c r="H1947" s="1588"/>
    </row>
    <row r="1948" spans="2:8">
      <c r="B1948" s="1584"/>
      <c r="C1948" s="64" t="s">
        <v>1493</v>
      </c>
      <c r="D1948" s="1295"/>
      <c r="E1948" s="1589" t="s">
        <v>18</v>
      </c>
      <c r="F1948" s="1590">
        <v>2</v>
      </c>
      <c r="G1948" s="1593"/>
      <c r="H1948" s="1594">
        <f>F1948*G1948</f>
        <v>0</v>
      </c>
    </row>
    <row r="1949" spans="2:8" ht="63.75">
      <c r="B1949" s="1584"/>
      <c r="C1949" s="38" t="s">
        <v>1494</v>
      </c>
      <c r="D1949" s="1295"/>
      <c r="E1949" s="1589"/>
      <c r="F1949" s="1591"/>
      <c r="G1949" s="1593"/>
      <c r="H1949" s="1594"/>
    </row>
    <row r="1950" spans="2:8" ht="51">
      <c r="B1950" s="1584"/>
      <c r="C1950" s="84" t="s">
        <v>1495</v>
      </c>
      <c r="D1950" s="1295"/>
      <c r="E1950" s="1589"/>
      <c r="F1950" s="1592"/>
      <c r="G1950" s="1593"/>
      <c r="H1950" s="1594"/>
    </row>
    <row r="1951" spans="2:8" ht="38.25">
      <c r="B1951" s="1584"/>
      <c r="C1951" s="67" t="s">
        <v>1496</v>
      </c>
      <c r="D1951" s="1295"/>
      <c r="E1951" s="1313" t="s">
        <v>18</v>
      </c>
      <c r="F1951" s="79">
        <v>3</v>
      </c>
      <c r="G1951" s="1136"/>
      <c r="H1951" s="1314">
        <f>F1951*G1951</f>
        <v>0</v>
      </c>
    </row>
    <row r="1952" spans="2:8">
      <c r="B1952" s="1584"/>
      <c r="C1952" s="83" t="s">
        <v>1497</v>
      </c>
      <c r="D1952" s="1295"/>
      <c r="E1952" s="1315"/>
      <c r="F1952" s="1316"/>
      <c r="G1952" s="1595"/>
      <c r="H1952" s="1597">
        <f>F1953*G1953</f>
        <v>0</v>
      </c>
    </row>
    <row r="1953" spans="2:8">
      <c r="B1953" s="1584"/>
      <c r="C1953" s="57" t="s">
        <v>1498</v>
      </c>
      <c r="D1953" s="1295"/>
      <c r="E1953" s="1317" t="s">
        <v>4834</v>
      </c>
      <c r="F1953" s="76">
        <v>35</v>
      </c>
      <c r="G1953" s="1596"/>
      <c r="H1953" s="1598"/>
    </row>
    <row r="1954" spans="2:8" ht="25.5">
      <c r="B1954" s="1584"/>
      <c r="C1954" s="83" t="s">
        <v>1499</v>
      </c>
      <c r="D1954" s="1295"/>
      <c r="E1954" s="1155"/>
      <c r="F1954" s="49"/>
      <c r="G1954" s="712"/>
      <c r="H1954" s="1170" t="s">
        <v>1008</v>
      </c>
    </row>
    <row r="1955" spans="2:8" ht="38.25">
      <c r="B1955" s="1584"/>
      <c r="C1955" s="38" t="s">
        <v>1500</v>
      </c>
      <c r="D1955" s="1295"/>
      <c r="E1955" s="1186"/>
      <c r="F1955" s="50"/>
      <c r="G1955" s="714"/>
      <c r="H1955" s="1172" t="s">
        <v>1008</v>
      </c>
    </row>
    <row r="1956" spans="2:8" ht="25.5">
      <c r="B1956" s="1584"/>
      <c r="C1956" s="38" t="s">
        <v>1501</v>
      </c>
      <c r="D1956" s="1295"/>
      <c r="E1956" s="1318"/>
      <c r="F1956" s="78"/>
      <c r="G1956" s="715"/>
      <c r="H1956" s="1174" t="s">
        <v>1008</v>
      </c>
    </row>
    <row r="1957" spans="2:8" ht="20.100000000000001" customHeight="1">
      <c r="B1957" s="1584"/>
      <c r="C1957" s="30" t="s">
        <v>1502</v>
      </c>
      <c r="D1957" s="1295"/>
      <c r="E1957" s="1319" t="s">
        <v>18</v>
      </c>
      <c r="F1957" s="81">
        <v>20</v>
      </c>
      <c r="G1957" s="69"/>
      <c r="H1957" s="1204">
        <f>F1957*G1957</f>
        <v>0</v>
      </c>
    </row>
    <row r="1958" spans="2:8" ht="25.5">
      <c r="B1958" s="1584"/>
      <c r="C1958" s="83" t="s">
        <v>1499</v>
      </c>
      <c r="D1958" s="1295"/>
      <c r="E1958" s="1315"/>
      <c r="F1958" s="77"/>
      <c r="G1958" s="712"/>
      <c r="H1958" s="1170"/>
    </row>
    <row r="1959" spans="2:8" ht="38.25">
      <c r="B1959" s="1584"/>
      <c r="C1959" s="38" t="s">
        <v>1500</v>
      </c>
      <c r="D1959" s="1295"/>
      <c r="E1959" s="1320"/>
      <c r="F1959" s="82"/>
      <c r="G1959" s="714"/>
      <c r="H1959" s="1172" t="s">
        <v>1008</v>
      </c>
    </row>
    <row r="1960" spans="2:8" ht="30" customHeight="1">
      <c r="B1960" s="1584"/>
      <c r="C1960" s="38" t="s">
        <v>1501</v>
      </c>
      <c r="D1960" s="1295"/>
      <c r="E1960" s="1318"/>
      <c r="F1960" s="78"/>
      <c r="G1960" s="715"/>
      <c r="H1960" s="1174" t="s">
        <v>1008</v>
      </c>
    </row>
    <row r="1961" spans="2:8" ht="20.100000000000001" customHeight="1">
      <c r="B1961" s="1584"/>
      <c r="C1961" s="30" t="s">
        <v>1503</v>
      </c>
      <c r="D1961" s="1295"/>
      <c r="E1961" s="1319" t="s">
        <v>18</v>
      </c>
      <c r="F1961" s="81">
        <v>10</v>
      </c>
      <c r="G1961" s="69"/>
      <c r="H1961" s="1204">
        <f>F1961*G1961</f>
        <v>0</v>
      </c>
    </row>
    <row r="1962" spans="2:8" ht="25.5">
      <c r="B1962" s="1584"/>
      <c r="C1962" s="83" t="s">
        <v>1499</v>
      </c>
      <c r="D1962" s="1295"/>
      <c r="E1962" s="1315"/>
      <c r="F1962" s="77"/>
      <c r="G1962" s="712"/>
      <c r="H1962" s="1170" t="s">
        <v>1008</v>
      </c>
    </row>
    <row r="1963" spans="2:8" ht="54.75" customHeight="1">
      <c r="B1963" s="1584"/>
      <c r="C1963" s="38" t="s">
        <v>1504</v>
      </c>
      <c r="D1963" s="1295"/>
      <c r="E1963" s="1318"/>
      <c r="F1963" s="78"/>
      <c r="G1963" s="715"/>
      <c r="H1963" s="1174" t="s">
        <v>1008</v>
      </c>
    </row>
    <row r="1964" spans="2:8" ht="20.100000000000001" customHeight="1">
      <c r="B1964" s="1584"/>
      <c r="C1964" s="30" t="s">
        <v>1505</v>
      </c>
      <c r="D1964" s="1295"/>
      <c r="E1964" s="1319" t="s">
        <v>18</v>
      </c>
      <c r="F1964" s="81">
        <v>5</v>
      </c>
      <c r="G1964" s="69"/>
      <c r="H1964" s="1204">
        <f>F1964*G1964</f>
        <v>0</v>
      </c>
    </row>
    <row r="1965" spans="2:8" ht="25.5">
      <c r="B1965" s="1584"/>
      <c r="C1965" s="83" t="s">
        <v>1506</v>
      </c>
      <c r="D1965" s="1295"/>
      <c r="E1965" s="1321"/>
      <c r="F1965" s="80"/>
      <c r="G1965" s="713"/>
      <c r="H1965" s="1182" t="s">
        <v>1008</v>
      </c>
    </row>
    <row r="1966" spans="2:8" ht="28.5" customHeight="1">
      <c r="B1966" s="1584"/>
      <c r="C1966" s="57" t="s">
        <v>1507</v>
      </c>
      <c r="D1966" s="1295"/>
      <c r="E1966" s="1317" t="s">
        <v>4834</v>
      </c>
      <c r="F1966" s="76">
        <v>50</v>
      </c>
      <c r="G1966" s="1322"/>
      <c r="H1966" s="1323">
        <f>F1966*G1966</f>
        <v>0</v>
      </c>
    </row>
    <row r="1967" spans="2:8" ht="41.25" customHeight="1">
      <c r="B1967" s="1584"/>
      <c r="C1967" s="30" t="s">
        <v>1508</v>
      </c>
      <c r="D1967" s="1295"/>
      <c r="E1967" s="1201" t="s">
        <v>4834</v>
      </c>
      <c r="F1967" s="47">
        <v>450</v>
      </c>
      <c r="G1967" s="1324"/>
      <c r="H1967" s="1323">
        <f t="shared" ref="H1967:H1971" si="20">F1967*G1967</f>
        <v>0</v>
      </c>
    </row>
    <row r="1968" spans="2:8" ht="42" customHeight="1">
      <c r="B1968" s="1584"/>
      <c r="C1968" s="30" t="s">
        <v>1509</v>
      </c>
      <c r="D1968" s="1295"/>
      <c r="E1968" s="1201" t="s">
        <v>4834</v>
      </c>
      <c r="F1968" s="47">
        <v>350</v>
      </c>
      <c r="G1968" s="1324"/>
      <c r="H1968" s="1323">
        <f t="shared" si="20"/>
        <v>0</v>
      </c>
    </row>
    <row r="1969" spans="2:8" ht="39" customHeight="1">
      <c r="B1969" s="1584"/>
      <c r="C1969" s="30" t="s">
        <v>1510</v>
      </c>
      <c r="D1969" s="1295"/>
      <c r="E1969" s="1201" t="s">
        <v>4834</v>
      </c>
      <c r="F1969" s="47">
        <v>550</v>
      </c>
      <c r="G1969" s="1324"/>
      <c r="H1969" s="1323">
        <f t="shared" si="20"/>
        <v>0</v>
      </c>
    </row>
    <row r="1970" spans="2:8" ht="51.75" customHeight="1">
      <c r="B1970" s="1584"/>
      <c r="C1970" s="30" t="s">
        <v>1511</v>
      </c>
      <c r="D1970" s="1295"/>
      <c r="E1970" s="1201" t="s">
        <v>4834</v>
      </c>
      <c r="F1970" s="47">
        <v>22</v>
      </c>
      <c r="G1970" s="1324"/>
      <c r="H1970" s="1323">
        <f t="shared" si="20"/>
        <v>0</v>
      </c>
    </row>
    <row r="1971" spans="2:8" ht="51">
      <c r="B1971" s="1585"/>
      <c r="C1971" s="30" t="s">
        <v>1512</v>
      </c>
      <c r="D1971" s="1297"/>
      <c r="E1971" s="1201" t="s">
        <v>18</v>
      </c>
      <c r="F1971" s="47">
        <v>2</v>
      </c>
      <c r="G1971" s="1324"/>
      <c r="H1971" s="1323">
        <f t="shared" si="20"/>
        <v>0</v>
      </c>
    </row>
    <row r="1972" spans="2:8">
      <c r="B1972" s="1566"/>
      <c r="C1972" s="1567"/>
      <c r="D1972" s="1567"/>
      <c r="E1972" s="1567"/>
      <c r="F1972" s="1567"/>
      <c r="G1972" s="1567"/>
      <c r="H1972" s="1568"/>
    </row>
    <row r="1973" spans="2:8">
      <c r="B1973" s="720" t="s">
        <v>2961</v>
      </c>
      <c r="C1973" s="1470" t="s">
        <v>4700</v>
      </c>
      <c r="D1973" s="1471"/>
      <c r="E1973" s="1471"/>
      <c r="F1973" s="1471"/>
      <c r="G1973" s="1472"/>
      <c r="H1973" s="1208">
        <f>SUM(H1948:H1971)+SUM(H1869:H1937)</f>
        <v>0</v>
      </c>
    </row>
    <row r="1974" spans="2:8">
      <c r="B1974" s="1569"/>
      <c r="C1974" s="1570"/>
      <c r="D1974" s="1570"/>
      <c r="E1974" s="1570"/>
      <c r="F1974" s="1570"/>
      <c r="G1974" s="1570"/>
      <c r="H1974" s="1571"/>
    </row>
    <row r="1975" spans="2:8">
      <c r="B1975" s="107" t="s">
        <v>2964</v>
      </c>
      <c r="C1975" s="1552" t="s">
        <v>1006</v>
      </c>
      <c r="D1975" s="1575"/>
      <c r="E1975" s="1575"/>
      <c r="F1975" s="1575"/>
      <c r="G1975" s="1575"/>
      <c r="H1975" s="1576"/>
    </row>
    <row r="1976" spans="2:8">
      <c r="B1976" s="1555" t="s">
        <v>2965</v>
      </c>
      <c r="C1976" s="83" t="s">
        <v>1513</v>
      </c>
      <c r="D1976" s="1561"/>
      <c r="E1976" s="1155"/>
      <c r="F1976" s="49"/>
      <c r="G1976" s="712"/>
      <c r="H1976" s="1170"/>
    </row>
    <row r="1977" spans="2:8" ht="25.5">
      <c r="B1977" s="1556"/>
      <c r="C1977" s="225" t="s">
        <v>1514</v>
      </c>
      <c r="D1977" s="1562"/>
      <c r="E1977" s="1186"/>
      <c r="F1977" s="50"/>
      <c r="G1977" s="714"/>
      <c r="H1977" s="1172" t="s">
        <v>1008</v>
      </c>
    </row>
    <row r="1978" spans="2:8" ht="25.5">
      <c r="B1978" s="1556"/>
      <c r="C1978" s="225" t="s">
        <v>1515</v>
      </c>
      <c r="D1978" s="1562"/>
      <c r="E1978" s="1310"/>
      <c r="F1978" s="50"/>
      <c r="G1978" s="1311"/>
      <c r="H1978" s="1312"/>
    </row>
    <row r="1979" spans="2:8" ht="51">
      <c r="B1979" s="1556"/>
      <c r="C1979" s="225" t="s">
        <v>1516</v>
      </c>
      <c r="D1979" s="1562"/>
      <c r="E1979" s="1186"/>
      <c r="F1979" s="50"/>
      <c r="G1979" s="714"/>
      <c r="H1979" s="1172" t="s">
        <v>1008</v>
      </c>
    </row>
    <row r="1980" spans="2:8" ht="51">
      <c r="B1980" s="1556"/>
      <c r="C1980" s="225" t="s">
        <v>1517</v>
      </c>
      <c r="D1980" s="1562"/>
      <c r="E1980" s="1186"/>
      <c r="F1980" s="50"/>
      <c r="G1980" s="714"/>
      <c r="H1980" s="1172" t="s">
        <v>1008</v>
      </c>
    </row>
    <row r="1981" spans="2:8" ht="38.25">
      <c r="B1981" s="1556"/>
      <c r="C1981" s="225" t="s">
        <v>1518</v>
      </c>
      <c r="D1981" s="1562"/>
      <c r="E1981" s="1186"/>
      <c r="F1981" s="50"/>
      <c r="G1981" s="714"/>
      <c r="H1981" s="1172" t="s">
        <v>1008</v>
      </c>
    </row>
    <row r="1982" spans="2:8" ht="89.25">
      <c r="B1982" s="1556"/>
      <c r="C1982" s="225" t="s">
        <v>1519</v>
      </c>
      <c r="D1982" s="1562"/>
      <c r="E1982" s="1186"/>
      <c r="F1982" s="50"/>
      <c r="G1982" s="714"/>
      <c r="H1982" s="1172" t="s">
        <v>1008</v>
      </c>
    </row>
    <row r="1983" spans="2:8" ht="25.5">
      <c r="B1983" s="1556"/>
      <c r="C1983" s="225" t="s">
        <v>1459</v>
      </c>
      <c r="D1983" s="1562"/>
      <c r="E1983" s="1186"/>
      <c r="F1983" s="74"/>
      <c r="G1983" s="714"/>
      <c r="H1983" s="1172" t="s">
        <v>1008</v>
      </c>
    </row>
    <row r="1984" spans="2:8" ht="25.5">
      <c r="B1984" s="1556"/>
      <c r="C1984" s="225" t="s">
        <v>1520</v>
      </c>
      <c r="D1984" s="1562"/>
      <c r="E1984" s="1186"/>
      <c r="F1984" s="74"/>
      <c r="G1984" s="714"/>
      <c r="H1984" s="1172" t="s">
        <v>1008</v>
      </c>
    </row>
    <row r="1985" spans="2:8">
      <c r="B1985" s="1556"/>
      <c r="C1985" s="225" t="s">
        <v>1521</v>
      </c>
      <c r="D1985" s="1562"/>
      <c r="E1985" s="1186"/>
      <c r="F1985" s="74"/>
      <c r="G1985" s="714"/>
      <c r="H1985" s="1172" t="s">
        <v>1008</v>
      </c>
    </row>
    <row r="1986" spans="2:8" ht="25.5">
      <c r="B1986" s="1556"/>
      <c r="C1986" s="225" t="s">
        <v>1522</v>
      </c>
      <c r="D1986" s="1562"/>
      <c r="E1986" s="1186"/>
      <c r="F1986" s="50"/>
      <c r="G1986" s="714"/>
      <c r="H1986" s="1172"/>
    </row>
    <row r="1987" spans="2:8">
      <c r="B1987" s="1556"/>
      <c r="C1987" s="39" t="s">
        <v>1164</v>
      </c>
      <c r="D1987" s="1562"/>
      <c r="E1987" s="1166"/>
      <c r="F1987" s="75"/>
      <c r="G1987" s="715"/>
      <c r="H1987" s="1174" t="s">
        <v>1008</v>
      </c>
    </row>
    <row r="1988" spans="2:8" ht="20.100000000000001" customHeight="1">
      <c r="B1988" s="1557"/>
      <c r="C1988" s="27" t="s">
        <v>1119</v>
      </c>
      <c r="D1988" s="1562"/>
      <c r="E1988" s="1175" t="s">
        <v>18</v>
      </c>
      <c r="F1988" s="55">
        <v>1</v>
      </c>
      <c r="G1988" s="69"/>
      <c r="H1988" s="1204">
        <f>F1988*G1988</f>
        <v>0</v>
      </c>
    </row>
    <row r="1989" spans="2:8">
      <c r="B1989" s="1555" t="s">
        <v>2966</v>
      </c>
      <c r="C1989" s="118" t="s">
        <v>1523</v>
      </c>
      <c r="D1989" s="1562"/>
      <c r="E1989" s="1155"/>
      <c r="F1989" s="49"/>
      <c r="G1989" s="712"/>
      <c r="H1989" s="1170"/>
    </row>
    <row r="1990" spans="2:8">
      <c r="B1990" s="1556"/>
      <c r="C1990" s="35" t="s">
        <v>1524</v>
      </c>
      <c r="D1990" s="1562"/>
      <c r="E1990" s="1186"/>
      <c r="F1990" s="50"/>
      <c r="G1990" s="714"/>
      <c r="H1990" s="1172" t="s">
        <v>1008</v>
      </c>
    </row>
    <row r="1991" spans="2:8" ht="38.25">
      <c r="B1991" s="1556"/>
      <c r="C1991" s="35" t="s">
        <v>1525</v>
      </c>
      <c r="D1991" s="1562"/>
      <c r="E1991" s="1186"/>
      <c r="F1991" s="50"/>
      <c r="G1991" s="714"/>
      <c r="H1991" s="1172" t="s">
        <v>1008</v>
      </c>
    </row>
    <row r="1992" spans="2:8">
      <c r="B1992" s="1556"/>
      <c r="C1992" s="34" t="s">
        <v>1164</v>
      </c>
      <c r="D1992" s="1562"/>
      <c r="E1992" s="1187"/>
      <c r="F1992" s="51"/>
      <c r="G1992" s="715"/>
      <c r="H1992" s="1174" t="s">
        <v>1008</v>
      </c>
    </row>
    <row r="1993" spans="2:8" ht="20.100000000000001" customHeight="1">
      <c r="B1993" s="1557"/>
      <c r="C1993" s="27" t="s">
        <v>1119</v>
      </c>
      <c r="D1993" s="1562"/>
      <c r="E1993" s="1190" t="s">
        <v>18</v>
      </c>
      <c r="F1993" s="52">
        <v>2</v>
      </c>
      <c r="G1993" s="1137"/>
      <c r="H1993" s="1200">
        <f>F1993*G1993</f>
        <v>0</v>
      </c>
    </row>
    <row r="1994" spans="2:8" ht="51">
      <c r="B1994" s="1134" t="s">
        <v>2967</v>
      </c>
      <c r="C1994" s="27" t="s">
        <v>1526</v>
      </c>
      <c r="D1994" s="1562"/>
      <c r="E1994" s="1130" t="s">
        <v>18</v>
      </c>
      <c r="F1994" s="47">
        <v>1</v>
      </c>
      <c r="G1994" s="1324"/>
      <c r="H1994" s="1200">
        <f t="shared" ref="H1994:H1996" si="21">F1994*G1994</f>
        <v>0</v>
      </c>
    </row>
    <row r="1995" spans="2:8" ht="25.5">
      <c r="B1995" s="1134" t="s">
        <v>2968</v>
      </c>
      <c r="C1995" s="27" t="s">
        <v>4161</v>
      </c>
      <c r="D1995" s="1562"/>
      <c r="E1995" s="1130" t="s">
        <v>18</v>
      </c>
      <c r="F1995" s="47">
        <v>1</v>
      </c>
      <c r="G1995" s="1324"/>
      <c r="H1995" s="1200">
        <f t="shared" si="21"/>
        <v>0</v>
      </c>
    </row>
    <row r="1996" spans="2:8" ht="38.25">
      <c r="B1996" s="1134" t="s">
        <v>2969</v>
      </c>
      <c r="C1996" s="27" t="s">
        <v>1527</v>
      </c>
      <c r="D1996" s="1563"/>
      <c r="E1996" s="1130" t="s">
        <v>18</v>
      </c>
      <c r="F1996" s="47">
        <v>1</v>
      </c>
      <c r="G1996" s="1324"/>
      <c r="H1996" s="1200">
        <f t="shared" si="21"/>
        <v>0</v>
      </c>
    </row>
    <row r="1997" spans="2:8">
      <c r="B1997" s="1566"/>
      <c r="C1997" s="1567"/>
      <c r="D1997" s="1567"/>
      <c r="E1997" s="1567"/>
      <c r="F1997" s="1567"/>
      <c r="G1997" s="1567"/>
      <c r="H1997" s="1568"/>
    </row>
    <row r="1998" spans="2:8">
      <c r="B1998" s="720" t="s">
        <v>2964</v>
      </c>
      <c r="C1998" s="1470" t="s">
        <v>2614</v>
      </c>
      <c r="D1998" s="1471"/>
      <c r="E1998" s="1471"/>
      <c r="F1998" s="1471"/>
      <c r="G1998" s="1472"/>
      <c r="H1998" s="1208">
        <f>SUM(H1976:H1996)</f>
        <v>0</v>
      </c>
    </row>
    <row r="1999" spans="2:8">
      <c r="B1999" s="1569"/>
      <c r="C1999" s="1570"/>
      <c r="D1999" s="1570"/>
      <c r="E1999" s="1570"/>
      <c r="F1999" s="1570"/>
      <c r="G1999" s="1570"/>
      <c r="H1999" s="1571"/>
    </row>
    <row r="2000" spans="2:8">
      <c r="B2000" s="107" t="s">
        <v>2970</v>
      </c>
      <c r="C2000" s="1552" t="s">
        <v>1528</v>
      </c>
      <c r="D2000" s="1575"/>
      <c r="E2000" s="1575"/>
      <c r="F2000" s="1575"/>
      <c r="G2000" s="1575"/>
      <c r="H2000" s="1576"/>
    </row>
    <row r="2001" spans="2:8">
      <c r="B2001" s="1577"/>
      <c r="C2001" s="1578"/>
      <c r="D2001" s="1578"/>
      <c r="E2001" s="1578"/>
      <c r="F2001" s="1578"/>
      <c r="G2001" s="1578"/>
      <c r="H2001" s="1579"/>
    </row>
    <row r="2002" spans="2:8">
      <c r="B2002" s="1580" t="s">
        <v>1529</v>
      </c>
      <c r="C2002" s="1581"/>
      <c r="D2002" s="1581"/>
      <c r="E2002" s="1581"/>
      <c r="F2002" s="1581"/>
      <c r="G2002" s="1581"/>
      <c r="H2002" s="1582"/>
    </row>
    <row r="2003" spans="2:8">
      <c r="B2003" s="1555" t="s">
        <v>2971</v>
      </c>
      <c r="C2003" s="118" t="s">
        <v>1530</v>
      </c>
      <c r="D2003" s="1564"/>
      <c r="E2003" s="1155"/>
      <c r="F2003" s="49"/>
      <c r="G2003" s="712"/>
      <c r="H2003" s="1170"/>
    </row>
    <row r="2004" spans="2:8" ht="63.75">
      <c r="B2004" s="1556"/>
      <c r="C2004" s="35" t="s">
        <v>1531</v>
      </c>
      <c r="D2004" s="1565"/>
      <c r="E2004" s="1186"/>
      <c r="F2004" s="50"/>
      <c r="G2004" s="714"/>
      <c r="H2004" s="1172" t="s">
        <v>1008</v>
      </c>
    </row>
    <row r="2005" spans="2:8">
      <c r="B2005" s="1556"/>
      <c r="C2005" s="34" t="s">
        <v>1532</v>
      </c>
      <c r="D2005" s="1565"/>
      <c r="E2005" s="1166"/>
      <c r="F2005" s="75"/>
      <c r="G2005" s="715"/>
      <c r="H2005" s="1174" t="s">
        <v>1008</v>
      </c>
    </row>
    <row r="2006" spans="2:8" ht="20.100000000000001" customHeight="1">
      <c r="B2006" s="1557"/>
      <c r="C2006" s="31" t="s">
        <v>1127</v>
      </c>
      <c r="D2006" s="1563"/>
      <c r="E2006" s="1175" t="s">
        <v>4834</v>
      </c>
      <c r="F2006" s="55">
        <v>80</v>
      </c>
      <c r="G2006" s="69"/>
      <c r="H2006" s="1204">
        <f>F2006*G2006</f>
        <v>0</v>
      </c>
    </row>
    <row r="2007" spans="2:8">
      <c r="B2007" s="1555" t="s">
        <v>2972</v>
      </c>
      <c r="C2007" s="31" t="s">
        <v>1533</v>
      </c>
      <c r="D2007" s="1564"/>
      <c r="E2007" s="1155"/>
      <c r="F2007" s="49"/>
      <c r="G2007" s="712"/>
      <c r="H2007" s="1170"/>
    </row>
    <row r="2008" spans="2:8" ht="30" customHeight="1">
      <c r="B2008" s="1556"/>
      <c r="C2008" s="27" t="s">
        <v>1534</v>
      </c>
      <c r="D2008" s="1565"/>
      <c r="E2008" s="1186"/>
      <c r="F2008" s="50"/>
      <c r="G2008" s="714"/>
      <c r="H2008" s="1172" t="s">
        <v>1008</v>
      </c>
    </row>
    <row r="2009" spans="2:8" ht="20.100000000000001" customHeight="1">
      <c r="B2009" s="1556"/>
      <c r="C2009" s="27" t="s">
        <v>1532</v>
      </c>
      <c r="D2009" s="1565"/>
      <c r="E2009" s="1187"/>
      <c r="F2009" s="51"/>
      <c r="G2009" s="715"/>
      <c r="H2009" s="1174" t="s">
        <v>1008</v>
      </c>
    </row>
    <row r="2010" spans="2:8" ht="20.100000000000001" customHeight="1">
      <c r="B2010" s="1557"/>
      <c r="C2010" s="31" t="s">
        <v>1127</v>
      </c>
      <c r="D2010" s="1563"/>
      <c r="E2010" s="1175" t="s">
        <v>4834</v>
      </c>
      <c r="F2010" s="55">
        <v>80</v>
      </c>
      <c r="G2010" s="69"/>
      <c r="H2010" s="1204">
        <f>F2010*G2010</f>
        <v>0</v>
      </c>
    </row>
    <row r="2011" spans="2:8">
      <c r="B2011" s="1555" t="s">
        <v>2973</v>
      </c>
      <c r="C2011" s="31" t="s">
        <v>1535</v>
      </c>
      <c r="D2011" s="1564"/>
      <c r="E2011" s="1155"/>
      <c r="F2011" s="49"/>
      <c r="G2011" s="712"/>
      <c r="H2011" s="1170"/>
    </row>
    <row r="2012" spans="2:8" ht="51">
      <c r="B2012" s="1556"/>
      <c r="C2012" s="27" t="s">
        <v>1536</v>
      </c>
      <c r="D2012" s="1565"/>
      <c r="E2012" s="1186"/>
      <c r="F2012" s="50"/>
      <c r="G2012" s="714"/>
      <c r="H2012" s="1172" t="s">
        <v>1008</v>
      </c>
    </row>
    <row r="2013" spans="2:8">
      <c r="B2013" s="1556"/>
      <c r="C2013" s="27" t="s">
        <v>1532</v>
      </c>
      <c r="D2013" s="1565"/>
      <c r="E2013" s="1187"/>
      <c r="F2013" s="51"/>
      <c r="G2013" s="715"/>
      <c r="H2013" s="1174" t="s">
        <v>1008</v>
      </c>
    </row>
    <row r="2014" spans="2:8" ht="20.100000000000001" customHeight="1">
      <c r="B2014" s="1557"/>
      <c r="C2014" s="31" t="s">
        <v>1127</v>
      </c>
      <c r="D2014" s="1563"/>
      <c r="E2014" s="1175" t="s">
        <v>4834</v>
      </c>
      <c r="F2014" s="55">
        <v>160</v>
      </c>
      <c r="G2014" s="69"/>
      <c r="H2014" s="1204">
        <f>F2014*G2014</f>
        <v>0</v>
      </c>
    </row>
    <row r="2015" spans="2:8">
      <c r="B2015" s="1555" t="s">
        <v>2974</v>
      </c>
      <c r="C2015" s="31" t="s">
        <v>1537</v>
      </c>
      <c r="D2015" s="1564"/>
      <c r="E2015" s="1155"/>
      <c r="F2015" s="49"/>
      <c r="G2015" s="712"/>
      <c r="H2015" s="1170"/>
    </row>
    <row r="2016" spans="2:8" ht="51">
      <c r="B2016" s="1556"/>
      <c r="C2016" s="27" t="s">
        <v>1538</v>
      </c>
      <c r="D2016" s="1565"/>
      <c r="E2016" s="1186"/>
      <c r="F2016" s="50"/>
      <c r="G2016" s="714"/>
      <c r="H2016" s="1172" t="s">
        <v>1008</v>
      </c>
    </row>
    <row r="2017" spans="2:8" ht="20.100000000000001" customHeight="1">
      <c r="B2017" s="1556"/>
      <c r="C2017" s="27" t="s">
        <v>1532</v>
      </c>
      <c r="D2017" s="1565"/>
      <c r="E2017" s="1187"/>
      <c r="F2017" s="51"/>
      <c r="G2017" s="715"/>
      <c r="H2017" s="1174" t="s">
        <v>1008</v>
      </c>
    </row>
    <row r="2018" spans="2:8" ht="20.100000000000001" customHeight="1">
      <c r="B2018" s="1557"/>
      <c r="C2018" s="31" t="s">
        <v>1127</v>
      </c>
      <c r="D2018" s="1563"/>
      <c r="E2018" s="1175" t="s">
        <v>4834</v>
      </c>
      <c r="F2018" s="55">
        <v>280</v>
      </c>
      <c r="G2018" s="69"/>
      <c r="H2018" s="1204">
        <f>F2018*G2018</f>
        <v>0</v>
      </c>
    </row>
    <row r="2019" spans="2:8">
      <c r="B2019" s="1555" t="s">
        <v>2996</v>
      </c>
      <c r="C2019" s="118" t="s">
        <v>1539</v>
      </c>
      <c r="D2019" s="1564"/>
      <c r="E2019" s="1155"/>
      <c r="F2019" s="49"/>
      <c r="G2019" s="712"/>
      <c r="H2019" s="1170"/>
    </row>
    <row r="2020" spans="2:8" ht="93" customHeight="1">
      <c r="B2020" s="1556"/>
      <c r="C2020" s="34" t="s">
        <v>1540</v>
      </c>
      <c r="D2020" s="1565"/>
      <c r="E2020" s="1187"/>
      <c r="F2020" s="51"/>
      <c r="G2020" s="715"/>
      <c r="H2020" s="1174" t="s">
        <v>1008</v>
      </c>
    </row>
    <row r="2021" spans="2:8" ht="20.100000000000001" customHeight="1">
      <c r="B2021" s="1557"/>
      <c r="C2021" s="31" t="s">
        <v>1119</v>
      </c>
      <c r="D2021" s="1563"/>
      <c r="E2021" s="1175" t="s">
        <v>18</v>
      </c>
      <c r="F2021" s="145">
        <v>2</v>
      </c>
      <c r="G2021" s="69"/>
      <c r="H2021" s="1204">
        <f>F2021*G2021</f>
        <v>0</v>
      </c>
    </row>
    <row r="2022" spans="2:8">
      <c r="B2022" s="1555" t="s">
        <v>2997</v>
      </c>
      <c r="C2022" s="118" t="s">
        <v>1541</v>
      </c>
      <c r="D2022" s="1564"/>
      <c r="E2022" s="1155"/>
      <c r="F2022" s="49"/>
      <c r="G2022" s="712"/>
      <c r="H2022" s="1170"/>
    </row>
    <row r="2023" spans="2:8" ht="38.25">
      <c r="B2023" s="1556"/>
      <c r="C2023" s="34" t="s">
        <v>1542</v>
      </c>
      <c r="D2023" s="1565"/>
      <c r="E2023" s="1187"/>
      <c r="F2023" s="51"/>
      <c r="G2023" s="715"/>
      <c r="H2023" s="1174" t="s">
        <v>1008</v>
      </c>
    </row>
    <row r="2024" spans="2:8" ht="20.100000000000001" customHeight="1">
      <c r="B2024" s="1557"/>
      <c r="C2024" s="31" t="s">
        <v>1119</v>
      </c>
      <c r="D2024" s="1563"/>
      <c r="E2024" s="1175" t="s">
        <v>18</v>
      </c>
      <c r="F2024" s="55">
        <v>60</v>
      </c>
      <c r="G2024" s="69"/>
      <c r="H2024" s="1204">
        <f>F2024*G2024</f>
        <v>0</v>
      </c>
    </row>
    <row r="2025" spans="2:8">
      <c r="B2025" s="1555" t="s">
        <v>2998</v>
      </c>
      <c r="C2025" s="118" t="s">
        <v>1543</v>
      </c>
      <c r="D2025" s="1564"/>
      <c r="E2025" s="1155"/>
      <c r="F2025" s="49"/>
      <c r="G2025" s="712"/>
      <c r="H2025" s="1170"/>
    </row>
    <row r="2026" spans="2:8">
      <c r="B2026" s="1556"/>
      <c r="C2026" s="34" t="s">
        <v>1544</v>
      </c>
      <c r="D2026" s="1565"/>
      <c r="E2026" s="1187"/>
      <c r="F2026" s="51"/>
      <c r="G2026" s="715"/>
      <c r="H2026" s="1174" t="s">
        <v>1008</v>
      </c>
    </row>
    <row r="2027" spans="2:8" ht="20.100000000000001" customHeight="1">
      <c r="B2027" s="1557"/>
      <c r="C2027" s="27" t="s">
        <v>1119</v>
      </c>
      <c r="D2027" s="1563"/>
      <c r="E2027" s="1175" t="s">
        <v>18</v>
      </c>
      <c r="F2027" s="55">
        <v>10</v>
      </c>
      <c r="G2027" s="69"/>
      <c r="H2027" s="1204">
        <f>F2027*G2027</f>
        <v>0</v>
      </c>
    </row>
    <row r="2028" spans="2:8">
      <c r="B2028" s="1555" t="s">
        <v>2999</v>
      </c>
      <c r="C2028" s="118" t="s">
        <v>1545</v>
      </c>
      <c r="D2028" s="1564"/>
      <c r="E2028" s="1155"/>
      <c r="F2028" s="49"/>
      <c r="G2028" s="712"/>
      <c r="H2028" s="1170"/>
    </row>
    <row r="2029" spans="2:8">
      <c r="B2029" s="1556"/>
      <c r="C2029" s="35" t="s">
        <v>1546</v>
      </c>
      <c r="D2029" s="1565"/>
      <c r="E2029" s="1186"/>
      <c r="F2029" s="50"/>
      <c r="G2029" s="714"/>
      <c r="H2029" s="1172" t="s">
        <v>1008</v>
      </c>
    </row>
    <row r="2030" spans="2:8">
      <c r="B2030" s="1556"/>
      <c r="C2030" s="34" t="s">
        <v>1532</v>
      </c>
      <c r="D2030" s="1565"/>
      <c r="E2030" s="1166"/>
      <c r="F2030" s="75"/>
      <c r="G2030" s="715"/>
      <c r="H2030" s="1174" t="s">
        <v>1008</v>
      </c>
    </row>
    <row r="2031" spans="2:8" ht="20.100000000000001" customHeight="1">
      <c r="B2031" s="1557"/>
      <c r="C2031" s="31" t="s">
        <v>1127</v>
      </c>
      <c r="D2031" s="1563"/>
      <c r="E2031" s="1175" t="s">
        <v>4834</v>
      </c>
      <c r="F2031" s="227">
        <v>1380</v>
      </c>
      <c r="G2031" s="1137"/>
      <c r="H2031" s="1200">
        <f>F2031*G2031</f>
        <v>0</v>
      </c>
    </row>
    <row r="2032" spans="2:8">
      <c r="B2032" s="1572" t="s">
        <v>1547</v>
      </c>
      <c r="C2032" s="1573"/>
      <c r="D2032" s="1573"/>
      <c r="E2032" s="1573"/>
      <c r="F2032" s="1573"/>
      <c r="G2032" s="1573"/>
      <c r="H2032" s="1574"/>
    </row>
    <row r="2033" spans="2:8">
      <c r="B2033" s="1555" t="s">
        <v>3000</v>
      </c>
      <c r="C2033" s="83" t="s">
        <v>1530</v>
      </c>
      <c r="D2033" s="1564"/>
      <c r="E2033" s="1155"/>
      <c r="F2033" s="49"/>
      <c r="G2033" s="712"/>
      <c r="H2033" s="1170"/>
    </row>
    <row r="2034" spans="2:8" ht="63.75">
      <c r="B2034" s="1556"/>
      <c r="C2034" s="225" t="s">
        <v>1531</v>
      </c>
      <c r="D2034" s="1565"/>
      <c r="E2034" s="1186"/>
      <c r="F2034" s="50"/>
      <c r="G2034" s="714"/>
      <c r="H2034" s="1172" t="s">
        <v>1008</v>
      </c>
    </row>
    <row r="2035" spans="2:8">
      <c r="B2035" s="1556"/>
      <c r="C2035" s="39" t="s">
        <v>1532</v>
      </c>
      <c r="D2035" s="1565"/>
      <c r="E2035" s="1166"/>
      <c r="F2035" s="75"/>
      <c r="G2035" s="715"/>
      <c r="H2035" s="1174" t="s">
        <v>1008</v>
      </c>
    </row>
    <row r="2036" spans="2:8" ht="20.100000000000001" customHeight="1">
      <c r="B2036" s="1557"/>
      <c r="C2036" s="67" t="s">
        <v>1127</v>
      </c>
      <c r="D2036" s="1563"/>
      <c r="E2036" s="1175" t="s">
        <v>4834</v>
      </c>
      <c r="F2036" s="55">
        <v>36</v>
      </c>
      <c r="G2036" s="69"/>
      <c r="H2036" s="1204">
        <f>F2036*G2036</f>
        <v>0</v>
      </c>
    </row>
    <row r="2037" spans="2:8">
      <c r="B2037" s="1555" t="s">
        <v>3001</v>
      </c>
      <c r="C2037" s="83" t="s">
        <v>1537</v>
      </c>
      <c r="D2037" s="1564"/>
      <c r="E2037" s="1155"/>
      <c r="F2037" s="49"/>
      <c r="G2037" s="712"/>
      <c r="H2037" s="1170"/>
    </row>
    <row r="2038" spans="2:8" ht="51">
      <c r="B2038" s="1556"/>
      <c r="C2038" s="225" t="s">
        <v>1538</v>
      </c>
      <c r="D2038" s="1565"/>
      <c r="E2038" s="1186"/>
      <c r="F2038" s="50"/>
      <c r="G2038" s="714"/>
      <c r="H2038" s="1172" t="s">
        <v>1008</v>
      </c>
    </row>
    <row r="2039" spans="2:8">
      <c r="B2039" s="1556"/>
      <c r="C2039" s="39" t="s">
        <v>1532</v>
      </c>
      <c r="D2039" s="1565"/>
      <c r="E2039" s="1187"/>
      <c r="F2039" s="51"/>
      <c r="G2039" s="715"/>
      <c r="H2039" s="1174" t="s">
        <v>1008</v>
      </c>
    </row>
    <row r="2040" spans="2:8">
      <c r="B2040" s="1557"/>
      <c r="C2040" s="67" t="s">
        <v>1127</v>
      </c>
      <c r="D2040" s="1563"/>
      <c r="E2040" s="1175" t="s">
        <v>4834</v>
      </c>
      <c r="F2040" s="55">
        <v>180</v>
      </c>
      <c r="G2040" s="69"/>
      <c r="H2040" s="1204">
        <f>F2040*G2040</f>
        <v>0</v>
      </c>
    </row>
    <row r="2041" spans="2:8">
      <c r="B2041" s="1555" t="s">
        <v>3002</v>
      </c>
      <c r="C2041" s="83" t="s">
        <v>1548</v>
      </c>
      <c r="D2041" s="1564"/>
      <c r="E2041" s="1155"/>
      <c r="F2041" s="49"/>
      <c r="G2041" s="712"/>
      <c r="H2041" s="1170"/>
    </row>
    <row r="2042" spans="2:8" ht="51">
      <c r="B2042" s="1556"/>
      <c r="C2042" s="225" t="s">
        <v>1549</v>
      </c>
      <c r="D2042" s="1565"/>
      <c r="E2042" s="1186"/>
      <c r="F2042" s="50"/>
      <c r="G2042" s="714"/>
      <c r="H2042" s="1172" t="s">
        <v>1008</v>
      </c>
    </row>
    <row r="2043" spans="2:8">
      <c r="B2043" s="1556"/>
      <c r="C2043" s="39" t="s">
        <v>1532</v>
      </c>
      <c r="D2043" s="1565"/>
      <c r="E2043" s="1187"/>
      <c r="F2043" s="51"/>
      <c r="G2043" s="715"/>
      <c r="H2043" s="1174" t="s">
        <v>1008</v>
      </c>
    </row>
    <row r="2044" spans="2:8" ht="20.100000000000001" customHeight="1">
      <c r="B2044" s="1557"/>
      <c r="C2044" s="67" t="s">
        <v>1127</v>
      </c>
      <c r="D2044" s="1563"/>
      <c r="E2044" s="1175" t="s">
        <v>4834</v>
      </c>
      <c r="F2044" s="55">
        <v>36</v>
      </c>
      <c r="G2044" s="69"/>
      <c r="H2044" s="1204">
        <f>F2044*G2044</f>
        <v>0</v>
      </c>
    </row>
    <row r="2045" spans="2:8">
      <c r="B2045" s="1555" t="s">
        <v>3003</v>
      </c>
      <c r="C2045" s="83" t="s">
        <v>1548</v>
      </c>
      <c r="D2045" s="1564"/>
      <c r="E2045" s="1155"/>
      <c r="F2045" s="49"/>
      <c r="G2045" s="712"/>
      <c r="H2045" s="1170"/>
    </row>
    <row r="2046" spans="2:8" ht="51">
      <c r="B2046" s="1556"/>
      <c r="C2046" s="225" t="s">
        <v>1550</v>
      </c>
      <c r="D2046" s="1565"/>
      <c r="E2046" s="1186"/>
      <c r="F2046" s="50"/>
      <c r="G2046" s="714"/>
      <c r="H2046" s="1172" t="s">
        <v>1008</v>
      </c>
    </row>
    <row r="2047" spans="2:8">
      <c r="B2047" s="1556"/>
      <c r="C2047" s="39" t="s">
        <v>1532</v>
      </c>
      <c r="D2047" s="1565"/>
      <c r="E2047" s="1187"/>
      <c r="F2047" s="51"/>
      <c r="G2047" s="715"/>
      <c r="H2047" s="1174" t="s">
        <v>1008</v>
      </c>
    </row>
    <row r="2048" spans="2:8" ht="20.100000000000001" customHeight="1">
      <c r="B2048" s="1557"/>
      <c r="C2048" s="67" t="s">
        <v>1127</v>
      </c>
      <c r="D2048" s="1563"/>
      <c r="E2048" s="1175" t="s">
        <v>4834</v>
      </c>
      <c r="F2048" s="55">
        <v>20</v>
      </c>
      <c r="G2048" s="69"/>
      <c r="H2048" s="1204">
        <f>F2048*G2048</f>
        <v>0</v>
      </c>
    </row>
    <row r="2049" spans="2:8">
      <c r="B2049" s="1555" t="s">
        <v>3004</v>
      </c>
      <c r="C2049" s="83" t="s">
        <v>1551</v>
      </c>
      <c r="D2049" s="1564"/>
      <c r="E2049" s="1155"/>
      <c r="F2049" s="49"/>
      <c r="G2049" s="712"/>
      <c r="H2049" s="1170"/>
    </row>
    <row r="2050" spans="2:8" ht="96.75" customHeight="1">
      <c r="B2050" s="1556"/>
      <c r="C2050" s="39" t="s">
        <v>1552</v>
      </c>
      <c r="D2050" s="1565"/>
      <c r="E2050" s="1187"/>
      <c r="F2050" s="51"/>
      <c r="G2050" s="715"/>
      <c r="H2050" s="1174" t="s">
        <v>1008</v>
      </c>
    </row>
    <row r="2051" spans="2:8" ht="20.100000000000001" customHeight="1">
      <c r="B2051" s="1557"/>
      <c r="C2051" s="67" t="s">
        <v>1119</v>
      </c>
      <c r="D2051" s="1563"/>
      <c r="E2051" s="1190" t="s">
        <v>18</v>
      </c>
      <c r="F2051" s="52">
        <v>2</v>
      </c>
      <c r="G2051" s="1137"/>
      <c r="H2051" s="1200">
        <f>F2051*G2051</f>
        <v>0</v>
      </c>
    </row>
    <row r="2052" spans="2:8">
      <c r="B2052" s="1566"/>
      <c r="C2052" s="1567"/>
      <c r="D2052" s="1567"/>
      <c r="E2052" s="1567"/>
      <c r="F2052" s="1567"/>
      <c r="G2052" s="1567"/>
      <c r="H2052" s="1568"/>
    </row>
    <row r="2053" spans="2:8">
      <c r="B2053" s="720" t="s">
        <v>2970</v>
      </c>
      <c r="C2053" s="1470" t="s">
        <v>2613</v>
      </c>
      <c r="D2053" s="1471"/>
      <c r="E2053" s="1471"/>
      <c r="F2053" s="1471"/>
      <c r="G2053" s="1472"/>
      <c r="H2053" s="1208">
        <f>SUM(H2033:H2051)+SUM(H2006:H2031)</f>
        <v>0</v>
      </c>
    </row>
    <row r="2054" spans="2:8">
      <c r="B2054" s="1569"/>
      <c r="C2054" s="1570"/>
      <c r="D2054" s="1570"/>
      <c r="E2054" s="1570"/>
      <c r="F2054" s="1570"/>
      <c r="G2054" s="1570"/>
      <c r="H2054" s="1571"/>
    </row>
    <row r="2055" spans="2:8">
      <c r="B2055" s="107" t="s">
        <v>2975</v>
      </c>
      <c r="C2055" s="1552" t="s">
        <v>1007</v>
      </c>
      <c r="D2055" s="1553"/>
      <c r="E2055" s="1553"/>
      <c r="F2055" s="1553"/>
      <c r="G2055" s="1553"/>
      <c r="H2055" s="1554"/>
    </row>
    <row r="2056" spans="2:8">
      <c r="B2056" s="1555" t="s">
        <v>2976</v>
      </c>
      <c r="C2056" s="140" t="s">
        <v>1553</v>
      </c>
      <c r="D2056" s="1325"/>
      <c r="E2056" s="1275"/>
      <c r="F2056" s="147"/>
      <c r="G2056" s="1230"/>
      <c r="H2056" s="1326"/>
    </row>
    <row r="2057" spans="2:8" ht="38.25">
      <c r="B2057" s="1556"/>
      <c r="C2057" s="35" t="s">
        <v>1554</v>
      </c>
      <c r="D2057" s="1327"/>
      <c r="E2057" s="1257"/>
      <c r="F2057" s="43"/>
      <c r="G2057" s="722"/>
      <c r="H2057" s="1211"/>
    </row>
    <row r="2058" spans="2:8" ht="25.5">
      <c r="B2058" s="1556"/>
      <c r="C2058" s="35" t="s">
        <v>1555</v>
      </c>
      <c r="D2058" s="1327"/>
      <c r="E2058" s="1257"/>
      <c r="F2058" s="43"/>
      <c r="G2058" s="722"/>
      <c r="H2058" s="1211"/>
    </row>
    <row r="2059" spans="2:8" ht="38.25">
      <c r="B2059" s="1556"/>
      <c r="C2059" s="141" t="s">
        <v>1556</v>
      </c>
      <c r="D2059" s="1327"/>
      <c r="E2059" s="1257"/>
      <c r="F2059" s="43"/>
      <c r="G2059" s="722"/>
      <c r="H2059" s="1211"/>
    </row>
    <row r="2060" spans="2:8" ht="51">
      <c r="B2060" s="1556"/>
      <c r="C2060" s="35" t="s">
        <v>4632</v>
      </c>
      <c r="D2060" s="1327"/>
      <c r="E2060" s="1152"/>
      <c r="F2060" s="43"/>
      <c r="G2060" s="1135"/>
      <c r="H2060" s="1211"/>
    </row>
    <row r="2061" spans="2:8" ht="38.25">
      <c r="B2061" s="1556"/>
      <c r="C2061" s="35" t="s">
        <v>1557</v>
      </c>
      <c r="D2061" s="1327"/>
      <c r="E2061" s="1152"/>
      <c r="F2061" s="43"/>
      <c r="G2061" s="1135"/>
      <c r="H2061" s="1211"/>
    </row>
    <row r="2062" spans="2:8" ht="32.25" customHeight="1">
      <c r="B2062" s="1556"/>
      <c r="C2062" s="34" t="s">
        <v>1558</v>
      </c>
      <c r="D2062" s="1328"/>
      <c r="E2062" s="1224"/>
      <c r="F2062" s="120"/>
      <c r="G2062" s="723"/>
      <c r="H2062" s="1218"/>
    </row>
    <row r="2063" spans="2:8">
      <c r="B2063" s="1556"/>
      <c r="C2063" s="1619" t="s">
        <v>1061</v>
      </c>
      <c r="D2063" s="1620"/>
      <c r="E2063" s="1620"/>
      <c r="F2063" s="1620"/>
      <c r="G2063" s="1620"/>
      <c r="H2063" s="1642"/>
    </row>
    <row r="2064" spans="2:8" ht="20.100000000000001" customHeight="1">
      <c r="B2064" s="1556"/>
      <c r="C2064" s="27" t="s">
        <v>4162</v>
      </c>
      <c r="D2064" s="1558"/>
      <c r="E2064" s="1201" t="s">
        <v>18</v>
      </c>
      <c r="F2064" s="47">
        <v>45</v>
      </c>
      <c r="G2064" s="1324"/>
      <c r="H2064" s="1329">
        <f>F2064*G2064</f>
        <v>0</v>
      </c>
    </row>
    <row r="2065" spans="2:8" ht="20.100000000000001" customHeight="1">
      <c r="B2065" s="1556"/>
      <c r="C2065" s="27" t="s">
        <v>4163</v>
      </c>
      <c r="D2065" s="1559"/>
      <c r="E2065" s="1201" t="s">
        <v>18</v>
      </c>
      <c r="F2065" s="47">
        <v>30</v>
      </c>
      <c r="G2065" s="1324"/>
      <c r="H2065" s="1329">
        <f t="shared" ref="H2065:H2068" si="22">F2065*G2065</f>
        <v>0</v>
      </c>
    </row>
    <row r="2066" spans="2:8" ht="20.100000000000001" customHeight="1">
      <c r="B2066" s="1556"/>
      <c r="C2066" s="27" t="s">
        <v>4164</v>
      </c>
      <c r="D2066" s="1559"/>
      <c r="E2066" s="1201" t="s">
        <v>18</v>
      </c>
      <c r="F2066" s="47">
        <v>10</v>
      </c>
      <c r="G2066" s="1324"/>
      <c r="H2066" s="1329">
        <f t="shared" si="22"/>
        <v>0</v>
      </c>
    </row>
    <row r="2067" spans="2:8" ht="20.100000000000001" customHeight="1">
      <c r="B2067" s="1556"/>
      <c r="C2067" s="27" t="s">
        <v>4165</v>
      </c>
      <c r="D2067" s="1559"/>
      <c r="E2067" s="1201" t="s">
        <v>18</v>
      </c>
      <c r="F2067" s="47">
        <v>1</v>
      </c>
      <c r="G2067" s="1324"/>
      <c r="H2067" s="1329">
        <f t="shared" si="22"/>
        <v>0</v>
      </c>
    </row>
    <row r="2068" spans="2:8" ht="25.5">
      <c r="B2068" s="1556"/>
      <c r="C2068" s="36" t="s">
        <v>1559</v>
      </c>
      <c r="D2068" s="1559"/>
      <c r="E2068" s="1201" t="s">
        <v>18</v>
      </c>
      <c r="F2068" s="47">
        <v>55</v>
      </c>
      <c r="G2068" s="1324"/>
      <c r="H2068" s="1329">
        <f t="shared" si="22"/>
        <v>0</v>
      </c>
    </row>
    <row r="2069" spans="2:8" ht="31.5" customHeight="1">
      <c r="B2069" s="1556"/>
      <c r="C2069" s="36" t="s">
        <v>1459</v>
      </c>
      <c r="D2069" s="1559"/>
      <c r="E2069" s="1180"/>
      <c r="F2069" s="119"/>
      <c r="G2069" s="721"/>
      <c r="H2069" s="1209" t="s">
        <v>1008</v>
      </c>
    </row>
    <row r="2070" spans="2:8" ht="20.100000000000001" customHeight="1">
      <c r="B2070" s="1557"/>
      <c r="C2070" s="35" t="s">
        <v>1164</v>
      </c>
      <c r="D2070" s="1560"/>
      <c r="E2070" s="1286"/>
      <c r="F2070" s="120"/>
      <c r="G2070" s="723"/>
      <c r="H2070" s="1218" t="s">
        <v>1008</v>
      </c>
    </row>
    <row r="2071" spans="2:8">
      <c r="B2071" s="1555" t="s">
        <v>2977</v>
      </c>
      <c r="C2071" s="118" t="s">
        <v>1560</v>
      </c>
      <c r="D2071" s="1561"/>
      <c r="E2071" s="1155"/>
      <c r="F2071" s="49"/>
      <c r="G2071" s="712"/>
      <c r="H2071" s="1170"/>
    </row>
    <row r="2072" spans="2:8" ht="38.25">
      <c r="B2072" s="1556"/>
      <c r="C2072" s="35" t="s">
        <v>1561</v>
      </c>
      <c r="D2072" s="1562"/>
      <c r="E2072" s="1186"/>
      <c r="F2072" s="50"/>
      <c r="G2072" s="714"/>
      <c r="H2072" s="1172"/>
    </row>
    <row r="2073" spans="2:8" ht="25.5">
      <c r="B2073" s="1556"/>
      <c r="C2073" s="35" t="s">
        <v>1562</v>
      </c>
      <c r="D2073" s="1562"/>
      <c r="E2073" s="1186"/>
      <c r="F2073" s="50"/>
      <c r="G2073" s="714"/>
      <c r="H2073" s="1172"/>
    </row>
    <row r="2074" spans="2:8" ht="25.5">
      <c r="B2074" s="1556"/>
      <c r="C2074" s="35" t="s">
        <v>1563</v>
      </c>
      <c r="D2074" s="1562"/>
      <c r="E2074" s="1186"/>
      <c r="F2074" s="50"/>
      <c r="G2074" s="714"/>
      <c r="H2074" s="1172"/>
    </row>
    <row r="2075" spans="2:8" ht="38.25">
      <c r="B2075" s="1556"/>
      <c r="C2075" s="35" t="s">
        <v>1564</v>
      </c>
      <c r="D2075" s="1562"/>
      <c r="E2075" s="1186"/>
      <c r="F2075" s="50"/>
      <c r="G2075" s="714"/>
      <c r="H2075" s="1172" t="s">
        <v>1008</v>
      </c>
    </row>
    <row r="2076" spans="2:8">
      <c r="B2076" s="1556"/>
      <c r="C2076" s="35" t="s">
        <v>4166</v>
      </c>
      <c r="D2076" s="1562"/>
      <c r="E2076" s="1186"/>
      <c r="F2076" s="154"/>
      <c r="G2076" s="714"/>
      <c r="H2076" s="1172" t="s">
        <v>1008</v>
      </c>
    </row>
    <row r="2077" spans="2:8">
      <c r="B2077" s="1556"/>
      <c r="C2077" s="85" t="s">
        <v>1566</v>
      </c>
      <c r="D2077" s="1562"/>
      <c r="E2077" s="1186"/>
      <c r="F2077" s="154"/>
      <c r="G2077" s="714"/>
      <c r="H2077" s="1172" t="s">
        <v>1008</v>
      </c>
    </row>
    <row r="2078" spans="2:8">
      <c r="B2078" s="1556"/>
      <c r="C2078" s="85" t="s">
        <v>1567</v>
      </c>
      <c r="D2078" s="1562"/>
      <c r="E2078" s="1186"/>
      <c r="F2078" s="154"/>
      <c r="G2078" s="714"/>
      <c r="H2078" s="1172" t="s">
        <v>1008</v>
      </c>
    </row>
    <row r="2079" spans="2:8">
      <c r="B2079" s="1556"/>
      <c r="C2079" s="85" t="s">
        <v>1568</v>
      </c>
      <c r="D2079" s="1562"/>
      <c r="E2079" s="1186"/>
      <c r="F2079" s="154"/>
      <c r="G2079" s="714"/>
      <c r="H2079" s="1172" t="s">
        <v>1008</v>
      </c>
    </row>
    <row r="2080" spans="2:8">
      <c r="B2080" s="1556"/>
      <c r="C2080" s="85" t="s">
        <v>1569</v>
      </c>
      <c r="D2080" s="1562"/>
      <c r="E2080" s="1186"/>
      <c r="F2080" s="154"/>
      <c r="G2080" s="714"/>
      <c r="H2080" s="1172" t="s">
        <v>1008</v>
      </c>
    </row>
    <row r="2081" spans="2:9">
      <c r="B2081" s="1556"/>
      <c r="C2081" s="85" t="s">
        <v>1570</v>
      </c>
      <c r="D2081" s="1562"/>
      <c r="E2081" s="1186"/>
      <c r="F2081" s="154"/>
      <c r="G2081" s="714"/>
      <c r="H2081" s="1172" t="s">
        <v>1008</v>
      </c>
    </row>
    <row r="2082" spans="2:9">
      <c r="B2082" s="1556"/>
      <c r="C2082" s="85" t="s">
        <v>1571</v>
      </c>
      <c r="D2082" s="1562"/>
      <c r="E2082" s="1186"/>
      <c r="F2082" s="154"/>
      <c r="G2082" s="714"/>
      <c r="H2082" s="1172" t="s">
        <v>1008</v>
      </c>
    </row>
    <row r="2083" spans="2:9">
      <c r="B2083" s="1556"/>
      <c r="C2083" s="85" t="s">
        <v>1572</v>
      </c>
      <c r="D2083" s="1562"/>
      <c r="E2083" s="1186"/>
      <c r="F2083" s="154"/>
      <c r="G2083" s="714"/>
      <c r="H2083" s="1172" t="s">
        <v>1008</v>
      </c>
    </row>
    <row r="2084" spans="2:9">
      <c r="B2084" s="1556"/>
      <c r="C2084" s="85" t="s">
        <v>3070</v>
      </c>
      <c r="D2084" s="1562"/>
      <c r="E2084" s="1186"/>
      <c r="F2084" s="154"/>
      <c r="G2084" s="714"/>
      <c r="H2084" s="1172" t="s">
        <v>1008</v>
      </c>
    </row>
    <row r="2085" spans="2:9">
      <c r="B2085" s="1556"/>
      <c r="C2085" s="85" t="s">
        <v>1574</v>
      </c>
      <c r="D2085" s="1562"/>
      <c r="E2085" s="1186"/>
      <c r="F2085" s="154"/>
      <c r="G2085" s="714"/>
      <c r="H2085" s="1172" t="s">
        <v>1008</v>
      </c>
    </row>
    <row r="2086" spans="2:9">
      <c r="B2086" s="1556"/>
      <c r="C2086" s="85" t="s">
        <v>3071</v>
      </c>
      <c r="D2086" s="1562"/>
      <c r="E2086" s="1186"/>
      <c r="F2086" s="154"/>
      <c r="G2086" s="714"/>
      <c r="H2086" s="1172" t="s">
        <v>1008</v>
      </c>
    </row>
    <row r="2087" spans="2:9">
      <c r="B2087" s="1556"/>
      <c r="C2087" s="85" t="s">
        <v>3072</v>
      </c>
      <c r="D2087" s="1562"/>
      <c r="E2087" s="1186"/>
      <c r="F2087" s="154"/>
      <c r="G2087" s="714"/>
      <c r="H2087" s="1172" t="s">
        <v>1008</v>
      </c>
    </row>
    <row r="2088" spans="2:9">
      <c r="B2088" s="1556"/>
      <c r="C2088" s="85" t="s">
        <v>3073</v>
      </c>
      <c r="D2088" s="1562"/>
      <c r="E2088" s="1186"/>
      <c r="F2088" s="154"/>
      <c r="G2088" s="714"/>
      <c r="H2088" s="1205" t="s">
        <v>1008</v>
      </c>
      <c r="I2088" s="231"/>
    </row>
    <row r="2089" spans="2:9" ht="40.5" customHeight="1">
      <c r="B2089" s="1556"/>
      <c r="C2089" s="35" t="s">
        <v>1577</v>
      </c>
      <c r="D2089" s="1562"/>
      <c r="G2089" s="727"/>
      <c r="H2089" s="1330"/>
      <c r="I2089" s="231"/>
    </row>
    <row r="2090" spans="2:9" ht="20.100000000000001" customHeight="1">
      <c r="B2090" s="1557"/>
      <c r="C2090" s="27" t="s">
        <v>1565</v>
      </c>
      <c r="D2090" s="1563"/>
      <c r="E2090" s="1130" t="s">
        <v>18</v>
      </c>
      <c r="F2090" s="44">
        <v>1</v>
      </c>
      <c r="G2090" s="1132"/>
      <c r="H2090" s="1235">
        <f>F2090*G2090</f>
        <v>0</v>
      </c>
      <c r="I2090" s="231"/>
    </row>
    <row r="2091" spans="2:9">
      <c r="B2091" s="1555" t="s">
        <v>2978</v>
      </c>
      <c r="C2091" s="83" t="s">
        <v>1578</v>
      </c>
      <c r="D2091" s="1564"/>
      <c r="E2091" s="1155"/>
      <c r="F2091" s="49"/>
      <c r="G2091" s="712"/>
      <c r="H2091" s="1308"/>
      <c r="I2091" s="231"/>
    </row>
    <row r="2092" spans="2:9" ht="25.5">
      <c r="B2092" s="1556"/>
      <c r="C2092" s="225" t="s">
        <v>1579</v>
      </c>
      <c r="D2092" s="1565"/>
      <c r="E2092" s="1186"/>
      <c r="F2092" s="50"/>
      <c r="G2092" s="714"/>
      <c r="H2092" s="1205"/>
      <c r="I2092" s="231"/>
    </row>
    <row r="2093" spans="2:9" ht="25.5">
      <c r="B2093" s="1556"/>
      <c r="C2093" s="225" t="s">
        <v>1580</v>
      </c>
      <c r="D2093" s="1565"/>
      <c r="E2093" s="1186"/>
      <c r="F2093" s="50"/>
      <c r="G2093" s="714"/>
      <c r="H2093" s="1205"/>
      <c r="I2093" s="231"/>
    </row>
    <row r="2094" spans="2:9" ht="38.25">
      <c r="B2094" s="1556"/>
      <c r="C2094" s="225" t="s">
        <v>1581</v>
      </c>
      <c r="D2094" s="1565"/>
      <c r="E2094" s="1186"/>
      <c r="F2094" s="729"/>
      <c r="G2094" s="714"/>
      <c r="H2094" s="1331"/>
      <c r="I2094" s="231"/>
    </row>
    <row r="2095" spans="2:9" ht="38.25">
      <c r="B2095" s="1556"/>
      <c r="C2095" s="225" t="s">
        <v>1582</v>
      </c>
      <c r="D2095" s="1565"/>
      <c r="E2095" s="1186"/>
      <c r="F2095" s="729"/>
      <c r="G2095" s="714"/>
      <c r="H2095" s="1331"/>
      <c r="I2095" s="231"/>
    </row>
    <row r="2096" spans="2:9" ht="25.5">
      <c r="B2096" s="1556"/>
      <c r="C2096" s="225" t="s">
        <v>1583</v>
      </c>
      <c r="D2096" s="1565"/>
      <c r="E2096" s="1186"/>
      <c r="F2096" s="729"/>
      <c r="G2096" s="714"/>
      <c r="H2096" s="1331"/>
      <c r="I2096" s="231"/>
    </row>
    <row r="2097" spans="2:9" ht="38.25">
      <c r="B2097" s="1556"/>
      <c r="C2097" s="225" t="s">
        <v>1564</v>
      </c>
      <c r="D2097" s="1565"/>
      <c r="E2097" s="1186"/>
      <c r="F2097" s="729"/>
      <c r="G2097" s="714"/>
      <c r="H2097" s="1331"/>
      <c r="I2097" s="231"/>
    </row>
    <row r="2098" spans="2:9" ht="25.5">
      <c r="B2098" s="1556"/>
      <c r="C2098" s="225" t="s">
        <v>1563</v>
      </c>
      <c r="D2098" s="1565"/>
      <c r="E2098" s="1186"/>
      <c r="F2098" s="50"/>
      <c r="G2098" s="714"/>
      <c r="H2098" s="1205"/>
      <c r="I2098" s="231"/>
    </row>
    <row r="2099" spans="2:9" ht="27.75" customHeight="1">
      <c r="B2099" s="1556"/>
      <c r="C2099" s="225" t="s">
        <v>1584</v>
      </c>
      <c r="D2099" s="1565"/>
      <c r="E2099" s="1187"/>
      <c r="F2099" s="51"/>
      <c r="G2099" s="714"/>
      <c r="H2099" s="1331"/>
      <c r="I2099" s="231"/>
    </row>
    <row r="2100" spans="2:9" ht="20.100000000000001" customHeight="1">
      <c r="B2100" s="1557"/>
      <c r="C2100" s="33" t="s">
        <v>1585</v>
      </c>
      <c r="D2100" s="1563"/>
      <c r="E2100" s="1130" t="s">
        <v>18</v>
      </c>
      <c r="F2100" s="44">
        <v>1</v>
      </c>
      <c r="G2100" s="1132"/>
      <c r="H2100" s="1235">
        <f>F2100*G2100</f>
        <v>0</v>
      </c>
      <c r="I2100" s="231"/>
    </row>
    <row r="2101" spans="2:9" ht="28.5" customHeight="1">
      <c r="B2101" s="1555" t="s">
        <v>2979</v>
      </c>
      <c r="C2101" s="31" t="s">
        <v>4167</v>
      </c>
      <c r="D2101" s="1561"/>
      <c r="E2101" s="1152"/>
      <c r="F2101" s="43"/>
      <c r="G2101" s="714"/>
      <c r="H2101" s="1331"/>
      <c r="I2101" s="231"/>
    </row>
    <row r="2102" spans="2:9" ht="20.100000000000001" customHeight="1">
      <c r="B2102" s="1556"/>
      <c r="C2102" s="27" t="s">
        <v>1566</v>
      </c>
      <c r="D2102" s="1562"/>
      <c r="E2102" s="1152"/>
      <c r="F2102" s="43"/>
      <c r="G2102" s="714"/>
      <c r="H2102" s="1331"/>
      <c r="I2102" s="231"/>
    </row>
    <row r="2103" spans="2:9" ht="20.100000000000001" customHeight="1">
      <c r="B2103" s="1556"/>
      <c r="C2103" s="27" t="s">
        <v>1567</v>
      </c>
      <c r="D2103" s="1562"/>
      <c r="E2103" s="1152"/>
      <c r="F2103" s="43"/>
      <c r="G2103" s="714"/>
      <c r="H2103" s="1331"/>
      <c r="I2103" s="231"/>
    </row>
    <row r="2104" spans="2:9" ht="20.100000000000001" customHeight="1">
      <c r="B2104" s="1556"/>
      <c r="C2104" s="27" t="s">
        <v>1568</v>
      </c>
      <c r="D2104" s="1562"/>
      <c r="E2104" s="1152"/>
      <c r="F2104" s="43"/>
      <c r="G2104" s="714"/>
      <c r="H2104" s="1331"/>
      <c r="I2104" s="231"/>
    </row>
    <row r="2105" spans="2:9" ht="20.100000000000001" customHeight="1">
      <c r="B2105" s="1556"/>
      <c r="C2105" s="27" t="s">
        <v>1569</v>
      </c>
      <c r="D2105" s="1562"/>
      <c r="E2105" s="1152"/>
      <c r="F2105" s="43"/>
      <c r="G2105" s="714"/>
      <c r="H2105" s="1331"/>
      <c r="I2105" s="231"/>
    </row>
    <row r="2106" spans="2:9" ht="20.100000000000001" customHeight="1">
      <c r="B2106" s="1556"/>
      <c r="C2106" s="27" t="s">
        <v>1570</v>
      </c>
      <c r="D2106" s="1562"/>
      <c r="E2106" s="1152"/>
      <c r="F2106" s="43"/>
      <c r="G2106" s="714"/>
      <c r="H2106" s="1331"/>
      <c r="I2106" s="231"/>
    </row>
    <row r="2107" spans="2:9" ht="20.100000000000001" customHeight="1">
      <c r="B2107" s="1556"/>
      <c r="C2107" s="27" t="s">
        <v>1571</v>
      </c>
      <c r="D2107" s="1562"/>
      <c r="E2107" s="1152"/>
      <c r="F2107" s="43"/>
      <c r="G2107" s="714"/>
      <c r="H2107" s="1331"/>
      <c r="I2107" s="231"/>
    </row>
    <row r="2108" spans="2:9" ht="20.100000000000001" customHeight="1">
      <c r="B2108" s="1556"/>
      <c r="C2108" s="27" t="s">
        <v>1572</v>
      </c>
      <c r="D2108" s="1562"/>
      <c r="E2108" s="1152"/>
      <c r="F2108" s="43"/>
      <c r="G2108" s="714"/>
      <c r="H2108" s="1331"/>
      <c r="I2108" s="231"/>
    </row>
    <row r="2109" spans="2:9" ht="20.100000000000001" customHeight="1">
      <c r="B2109" s="1556"/>
      <c r="C2109" s="27" t="s">
        <v>1573</v>
      </c>
      <c r="D2109" s="1562"/>
      <c r="E2109" s="1152"/>
      <c r="F2109" s="43"/>
      <c r="G2109" s="714"/>
      <c r="H2109" s="1331"/>
      <c r="I2109" s="231"/>
    </row>
    <row r="2110" spans="2:9" ht="20.100000000000001" customHeight="1">
      <c r="B2110" s="1556"/>
      <c r="C2110" s="27" t="s">
        <v>1574</v>
      </c>
      <c r="D2110" s="1562"/>
      <c r="E2110" s="1152"/>
      <c r="F2110" s="43"/>
      <c r="G2110" s="714"/>
      <c r="H2110" s="1331"/>
      <c r="I2110" s="231"/>
    </row>
    <row r="2111" spans="2:9" ht="20.100000000000001" customHeight="1">
      <c r="B2111" s="1556"/>
      <c r="C2111" s="27" t="s">
        <v>1575</v>
      </c>
      <c r="D2111" s="1562"/>
      <c r="E2111" s="1152"/>
      <c r="F2111" s="43"/>
      <c r="G2111" s="714"/>
      <c r="H2111" s="1331"/>
      <c r="I2111" s="231"/>
    </row>
    <row r="2112" spans="2:9" ht="20.100000000000001" customHeight="1">
      <c r="B2112" s="1556"/>
      <c r="C2112" s="27" t="s">
        <v>1586</v>
      </c>
      <c r="D2112" s="1562"/>
      <c r="E2112" s="1152"/>
      <c r="F2112" s="43"/>
      <c r="G2112" s="714"/>
      <c r="H2112" s="1331"/>
      <c r="I2112" s="231"/>
    </row>
    <row r="2113" spans="2:9" ht="20.100000000000001" customHeight="1">
      <c r="B2113" s="1556"/>
      <c r="C2113" s="27" t="s">
        <v>1576</v>
      </c>
      <c r="D2113" s="1562"/>
      <c r="E2113" s="1152"/>
      <c r="F2113" s="43"/>
      <c r="G2113" s="714"/>
      <c r="H2113" s="1331"/>
      <c r="I2113" s="231"/>
    </row>
    <row r="2114" spans="2:9" ht="28.5" customHeight="1">
      <c r="B2114" s="1557"/>
      <c r="C2114" s="40" t="s">
        <v>1587</v>
      </c>
      <c r="D2114" s="1563"/>
      <c r="E2114" s="1225" t="s">
        <v>18</v>
      </c>
      <c r="F2114" s="44">
        <v>1</v>
      </c>
      <c r="G2114" s="1132"/>
      <c r="H2114" s="1235">
        <f>F2114*G2114</f>
        <v>0</v>
      </c>
      <c r="I2114" s="231"/>
    </row>
    <row r="2115" spans="2:9" ht="38.25">
      <c r="B2115" s="1555" t="s">
        <v>3005</v>
      </c>
      <c r="C2115" s="37" t="s">
        <v>4168</v>
      </c>
      <c r="D2115" s="1299"/>
      <c r="E2115" s="1180"/>
      <c r="F2115" s="43"/>
      <c r="G2115" s="43"/>
      <c r="H2115" s="1214"/>
      <c r="I2115" s="231"/>
    </row>
    <row r="2116" spans="2:9" ht="25.5">
      <c r="B2116" s="1556"/>
      <c r="C2116" s="37" t="s">
        <v>4169</v>
      </c>
      <c r="D2116" s="1295"/>
      <c r="E2116" s="1212"/>
      <c r="F2116" s="43"/>
      <c r="G2116" s="1675"/>
      <c r="H2116" s="1214"/>
      <c r="I2116" s="231"/>
    </row>
    <row r="2117" spans="2:9" ht="42" customHeight="1">
      <c r="B2117" s="1556"/>
      <c r="C2117" s="37" t="s">
        <v>4170</v>
      </c>
      <c r="D2117" s="1295"/>
      <c r="E2117" s="1212"/>
      <c r="F2117" s="43"/>
      <c r="G2117" s="1675"/>
      <c r="H2117" s="1214"/>
      <c r="I2117" s="231"/>
    </row>
    <row r="2118" spans="2:9" ht="25.5" customHeight="1">
      <c r="B2118" s="1556"/>
      <c r="C2118" s="1343" t="s">
        <v>4171</v>
      </c>
      <c r="D2118" s="1295"/>
      <c r="E2118" s="1344"/>
      <c r="F2118" s="1345"/>
      <c r="G2118" s="1342"/>
      <c r="H2118" s="1360"/>
      <c r="I2118" s="231"/>
    </row>
    <row r="2119" spans="2:9" ht="20.100000000000001" customHeight="1">
      <c r="B2119" s="1557"/>
      <c r="C2119" s="118" t="s">
        <v>1588</v>
      </c>
      <c r="D2119" s="1297"/>
      <c r="E2119" s="1130" t="s">
        <v>18</v>
      </c>
      <c r="F2119" s="44">
        <v>1</v>
      </c>
      <c r="G2119" s="1132"/>
      <c r="H2119" s="1235">
        <f>F2119*G2119</f>
        <v>0</v>
      </c>
      <c r="I2119" s="231"/>
    </row>
    <row r="2120" spans="2:9">
      <c r="B2120" s="1682"/>
      <c r="C2120" s="1683"/>
      <c r="D2120" s="1683"/>
      <c r="E2120" s="1683"/>
      <c r="F2120" s="1683"/>
      <c r="G2120" s="1683"/>
      <c r="H2120" s="1683"/>
      <c r="I2120" s="231"/>
    </row>
    <row r="2121" spans="2:9">
      <c r="B2121" s="107" t="s">
        <v>2975</v>
      </c>
      <c r="C2121" s="1552" t="s">
        <v>4697</v>
      </c>
      <c r="D2121" s="1575"/>
      <c r="E2121" s="1575"/>
      <c r="F2121" s="1575"/>
      <c r="G2121" s="1576"/>
      <c r="H2121" s="1332">
        <f>SUM(H2064:H2119)</f>
        <v>0</v>
      </c>
      <c r="I2121" s="231"/>
    </row>
    <row r="2122" spans="2:9">
      <c r="B2122" s="1567"/>
      <c r="C2122" s="1567"/>
      <c r="D2122" s="1567"/>
      <c r="E2122" s="1567"/>
      <c r="F2122" s="1567"/>
      <c r="G2122" s="1567"/>
      <c r="H2122" s="1567"/>
      <c r="I2122" s="300"/>
    </row>
    <row r="2123" spans="2:9">
      <c r="B2123" s="1502" t="s">
        <v>3066</v>
      </c>
      <c r="C2123" s="1503"/>
      <c r="D2123" s="1503"/>
      <c r="E2123" s="1503"/>
      <c r="F2123" s="1503"/>
      <c r="G2123" s="1503"/>
      <c r="H2123" s="1503"/>
      <c r="I2123" s="231"/>
    </row>
    <row r="2124" spans="2:9">
      <c r="B2124" s="484"/>
      <c r="C2124" s="485"/>
      <c r="D2124" s="485"/>
      <c r="E2124" s="485"/>
      <c r="F2124" s="485"/>
      <c r="G2124" s="730"/>
      <c r="H2124" s="730"/>
      <c r="I2124" s="231"/>
    </row>
    <row r="2125" spans="2:9">
      <c r="B2125" s="487" t="s">
        <v>2646</v>
      </c>
      <c r="C2125" s="488" t="s">
        <v>4428</v>
      </c>
      <c r="D2125" s="1549">
        <f>H38</f>
        <v>0</v>
      </c>
      <c r="E2125" s="1550"/>
      <c r="F2125" s="1550"/>
      <c r="G2125" s="1550"/>
      <c r="H2125" s="1550"/>
      <c r="I2125" s="231"/>
    </row>
    <row r="2126" spans="2:9">
      <c r="B2126" s="489" t="s">
        <v>2649</v>
      </c>
      <c r="C2126" s="490" t="s">
        <v>4429</v>
      </c>
      <c r="D2126" s="1549">
        <f>H118</f>
        <v>0</v>
      </c>
      <c r="E2126" s="1550"/>
      <c r="F2126" s="1550"/>
      <c r="G2126" s="1550"/>
      <c r="H2126" s="1550"/>
      <c r="I2126" s="231"/>
    </row>
    <row r="2127" spans="2:9">
      <c r="B2127" s="491" t="s">
        <v>2661</v>
      </c>
      <c r="C2127" s="492" t="s">
        <v>4430</v>
      </c>
      <c r="D2127" s="1549">
        <f>H223</f>
        <v>0</v>
      </c>
      <c r="E2127" s="1550"/>
      <c r="F2127" s="1550"/>
      <c r="G2127" s="1550"/>
      <c r="H2127" s="1550"/>
      <c r="I2127" s="231"/>
    </row>
    <row r="2128" spans="2:9">
      <c r="B2128" s="491" t="s">
        <v>2712</v>
      </c>
      <c r="C2128" s="492" t="s">
        <v>4431</v>
      </c>
      <c r="D2128" s="1549">
        <f>H373</f>
        <v>0</v>
      </c>
      <c r="E2128" s="1550"/>
      <c r="F2128" s="1550"/>
      <c r="G2128" s="1550"/>
      <c r="H2128" s="1550"/>
      <c r="I2128" s="231"/>
    </row>
    <row r="2129" spans="2:9">
      <c r="B2129" s="489" t="s">
        <v>2748</v>
      </c>
      <c r="C2129" s="490" t="s">
        <v>4432</v>
      </c>
      <c r="D2129" s="1549">
        <f>H980</f>
        <v>0</v>
      </c>
      <c r="E2129" s="1550"/>
      <c r="F2129" s="1550"/>
      <c r="G2129" s="1550"/>
      <c r="H2129" s="1550"/>
      <c r="I2129" s="231"/>
    </row>
    <row r="2130" spans="2:9">
      <c r="B2130" s="491" t="s">
        <v>2773</v>
      </c>
      <c r="C2130" s="492" t="s">
        <v>4433</v>
      </c>
      <c r="D2130" s="1549">
        <f>H1005</f>
        <v>0</v>
      </c>
      <c r="E2130" s="1550"/>
      <c r="F2130" s="1550"/>
      <c r="G2130" s="1550"/>
      <c r="H2130" s="1550"/>
      <c r="I2130" s="231"/>
    </row>
    <row r="2131" spans="2:9">
      <c r="B2131" s="491" t="s">
        <v>2792</v>
      </c>
      <c r="C2131" s="492" t="s">
        <v>4434</v>
      </c>
      <c r="D2131" s="1549">
        <f>H1224</f>
        <v>0</v>
      </c>
      <c r="E2131" s="1550"/>
      <c r="F2131" s="1550"/>
      <c r="G2131" s="1550"/>
      <c r="H2131" s="1550"/>
      <c r="I2131" s="231"/>
    </row>
    <row r="2132" spans="2:9">
      <c r="B2132" s="489" t="s">
        <v>2794</v>
      </c>
      <c r="C2132" s="490" t="s">
        <v>4435</v>
      </c>
      <c r="D2132" s="1549">
        <f>H1275</f>
        <v>0</v>
      </c>
      <c r="E2132" s="1550"/>
      <c r="F2132" s="1550"/>
      <c r="G2132" s="1550"/>
      <c r="H2132" s="1550"/>
      <c r="I2132" s="231"/>
    </row>
    <row r="2133" spans="2:9">
      <c r="B2133" s="489" t="s">
        <v>2851</v>
      </c>
      <c r="C2133" s="490" t="s">
        <v>4436</v>
      </c>
      <c r="D2133" s="1549">
        <f>H1346</f>
        <v>0</v>
      </c>
      <c r="E2133" s="1550"/>
      <c r="F2133" s="1550"/>
      <c r="G2133" s="1550"/>
      <c r="H2133" s="1550"/>
      <c r="I2133" s="231"/>
    </row>
    <row r="2134" spans="2:9">
      <c r="B2134" s="491" t="s">
        <v>2867</v>
      </c>
      <c r="C2134" s="492" t="s">
        <v>4437</v>
      </c>
      <c r="D2134" s="1549">
        <f>H1425</f>
        <v>0</v>
      </c>
      <c r="E2134" s="1550"/>
      <c r="F2134" s="1550"/>
      <c r="G2134" s="1550"/>
      <c r="H2134" s="1550"/>
      <c r="I2134" s="231"/>
    </row>
    <row r="2135" spans="2:9">
      <c r="B2135" s="491" t="s">
        <v>2889</v>
      </c>
      <c r="C2135" s="492" t="s">
        <v>4438</v>
      </c>
      <c r="D2135" s="1549">
        <f>H1492</f>
        <v>0</v>
      </c>
      <c r="E2135" s="1550"/>
      <c r="F2135" s="1550"/>
      <c r="G2135" s="1550"/>
      <c r="H2135" s="1550"/>
      <c r="I2135" s="231"/>
    </row>
    <row r="2136" spans="2:9">
      <c r="B2136" s="489" t="s">
        <v>2894</v>
      </c>
      <c r="C2136" s="490" t="s">
        <v>4439</v>
      </c>
      <c r="D2136" s="1549">
        <f>H1609</f>
        <v>0</v>
      </c>
      <c r="E2136" s="1550"/>
      <c r="F2136" s="1550"/>
      <c r="G2136" s="1550"/>
      <c r="H2136" s="1550"/>
      <c r="I2136" s="231"/>
    </row>
    <row r="2137" spans="2:9">
      <c r="B2137" s="491" t="s">
        <v>2945</v>
      </c>
      <c r="C2137" s="492" t="s">
        <v>4440</v>
      </c>
      <c r="D2137" s="1549">
        <f>H1697</f>
        <v>0</v>
      </c>
      <c r="E2137" s="1550"/>
      <c r="F2137" s="1550"/>
      <c r="G2137" s="1550"/>
      <c r="H2137" s="1550"/>
      <c r="I2137" s="231"/>
    </row>
    <row r="2138" spans="2:9">
      <c r="B2138" s="491" t="s">
        <v>2956</v>
      </c>
      <c r="C2138" s="492" t="s">
        <v>4441</v>
      </c>
      <c r="D2138" s="1549">
        <f>H1814</f>
        <v>0</v>
      </c>
      <c r="E2138" s="1550"/>
      <c r="F2138" s="1550"/>
      <c r="G2138" s="1550"/>
      <c r="H2138" s="1550"/>
      <c r="I2138" s="231"/>
    </row>
    <row r="2139" spans="2:9">
      <c r="B2139" s="489" t="s">
        <v>2957</v>
      </c>
      <c r="C2139" s="490" t="s">
        <v>4442</v>
      </c>
      <c r="D2139" s="1549">
        <f>H1831</f>
        <v>0</v>
      </c>
      <c r="E2139" s="1550"/>
      <c r="F2139" s="1550"/>
      <c r="G2139" s="1550"/>
      <c r="H2139" s="1550"/>
      <c r="I2139" s="231"/>
    </row>
    <row r="2140" spans="2:9">
      <c r="B2140" s="489" t="s">
        <v>2959</v>
      </c>
      <c r="C2140" s="490" t="s">
        <v>4443</v>
      </c>
      <c r="D2140" s="1549">
        <f>H1859</f>
        <v>0</v>
      </c>
      <c r="E2140" s="1550"/>
      <c r="F2140" s="1550"/>
      <c r="G2140" s="1550"/>
      <c r="H2140" s="1550"/>
      <c r="I2140" s="231"/>
    </row>
    <row r="2141" spans="2:9">
      <c r="B2141" s="491" t="s">
        <v>2961</v>
      </c>
      <c r="C2141" s="492" t="s">
        <v>4444</v>
      </c>
      <c r="D2141" s="1549">
        <f>H1973</f>
        <v>0</v>
      </c>
      <c r="E2141" s="1550"/>
      <c r="F2141" s="1550"/>
      <c r="G2141" s="1550"/>
      <c r="H2141" s="1550"/>
      <c r="I2141" s="231"/>
    </row>
    <row r="2142" spans="2:9">
      <c r="B2142" s="491" t="s">
        <v>2964</v>
      </c>
      <c r="C2142" s="492" t="s">
        <v>4445</v>
      </c>
      <c r="D2142" s="1549">
        <f>H1998</f>
        <v>0</v>
      </c>
      <c r="E2142" s="1550"/>
      <c r="F2142" s="1550"/>
      <c r="G2142" s="1550"/>
      <c r="H2142" s="1550"/>
      <c r="I2142" s="231"/>
    </row>
    <row r="2143" spans="2:9">
      <c r="B2143" s="489" t="s">
        <v>2970</v>
      </c>
      <c r="C2143" s="490" t="s">
        <v>4446</v>
      </c>
      <c r="D2143" s="1549">
        <f>H2053</f>
        <v>0</v>
      </c>
      <c r="E2143" s="1550"/>
      <c r="F2143" s="1550"/>
      <c r="G2143" s="1550"/>
      <c r="H2143" s="1550"/>
      <c r="I2143" s="231"/>
    </row>
    <row r="2144" spans="2:9">
      <c r="B2144" s="491" t="s">
        <v>2975</v>
      </c>
      <c r="C2144" s="492" t="s">
        <v>4447</v>
      </c>
      <c r="D2144" s="1549">
        <f>H2121</f>
        <v>0</v>
      </c>
      <c r="E2144" s="1550"/>
      <c r="F2144" s="1550"/>
      <c r="G2144" s="1550"/>
      <c r="H2144" s="1550"/>
      <c r="I2144" s="231"/>
    </row>
    <row r="2145" spans="2:10">
      <c r="B2145" s="1499"/>
      <c r="C2145" s="1500"/>
      <c r="D2145" s="1500"/>
      <c r="E2145" s="1500"/>
      <c r="F2145" s="1500"/>
      <c r="G2145" s="1500"/>
      <c r="H2145" s="1500"/>
      <c r="I2145" s="231"/>
    </row>
    <row r="2146" spans="2:10">
      <c r="B2146" s="489" t="s">
        <v>362</v>
      </c>
      <c r="C2146" s="493" t="s">
        <v>2980</v>
      </c>
      <c r="D2146" s="1549">
        <f>SUM(D2125:H2144)</f>
        <v>0</v>
      </c>
      <c r="E2146" s="1550"/>
      <c r="F2146" s="1550"/>
      <c r="G2146" s="1550"/>
      <c r="H2146" s="1551"/>
      <c r="J2146" s="731"/>
    </row>
    <row r="2147" spans="2:10">
      <c r="D2147" s="238"/>
      <c r="G2147" s="707"/>
    </row>
    <row r="2148" spans="2:10">
      <c r="D2148" s="238"/>
      <c r="G2148" s="707"/>
    </row>
    <row r="2149" spans="2:10">
      <c r="D2149" s="238"/>
      <c r="G2149" s="707"/>
    </row>
    <row r="2150" spans="2:10">
      <c r="D2150" s="238"/>
      <c r="G2150" s="707"/>
    </row>
    <row r="2151" spans="2:10">
      <c r="D2151" s="238"/>
      <c r="G2151" s="707"/>
    </row>
    <row r="2152" spans="2:10">
      <c r="D2152" s="238"/>
      <c r="G2152" s="238"/>
      <c r="H2152" s="1143"/>
    </row>
    <row r="2153" spans="2:10">
      <c r="D2153" s="238"/>
      <c r="G2153" s="238"/>
      <c r="H2153" s="1143"/>
    </row>
    <row r="2154" spans="2:10">
      <c r="D2154" s="238"/>
      <c r="G2154" s="238"/>
      <c r="H2154" s="1143"/>
    </row>
    <row r="2155" spans="2:10">
      <c r="D2155" s="238"/>
      <c r="G2155" s="238"/>
      <c r="H2155" s="1143"/>
    </row>
    <row r="2156" spans="2:10">
      <c r="D2156" s="238"/>
      <c r="G2156" s="238"/>
      <c r="H2156" s="1143"/>
    </row>
    <row r="2157" spans="2:10">
      <c r="D2157" s="238"/>
      <c r="G2157" s="238"/>
      <c r="H2157" s="1143"/>
    </row>
    <row r="2158" spans="2:10">
      <c r="D2158" s="238"/>
      <c r="G2158" s="238"/>
      <c r="H2158" s="1143"/>
    </row>
    <row r="2159" spans="2:10">
      <c r="D2159" s="238"/>
      <c r="G2159" s="238"/>
      <c r="H2159" s="1143"/>
    </row>
    <row r="2160" spans="2:10">
      <c r="D2160" s="238"/>
      <c r="G2160" s="238"/>
      <c r="H2160" s="1143"/>
    </row>
    <row r="2161" spans="4:8">
      <c r="D2161" s="238"/>
      <c r="G2161" s="238"/>
      <c r="H2161" s="1143"/>
    </row>
    <row r="2162" spans="4:8">
      <c r="D2162" s="238"/>
      <c r="G2162" s="238"/>
      <c r="H2162" s="1143"/>
    </row>
    <row r="2163" spans="4:8">
      <c r="D2163" s="238"/>
      <c r="G2163" s="238"/>
      <c r="H2163" s="1143"/>
    </row>
    <row r="2164" spans="4:8">
      <c r="D2164" s="238"/>
      <c r="G2164" s="238"/>
      <c r="H2164" s="1143"/>
    </row>
    <row r="2165" spans="4:8">
      <c r="D2165" s="238"/>
      <c r="G2165" s="238"/>
      <c r="H2165" s="1143"/>
    </row>
    <row r="2166" spans="4:8">
      <c r="D2166" s="238"/>
      <c r="G2166" s="238"/>
      <c r="H2166" s="1143"/>
    </row>
    <row r="2167" spans="4:8">
      <c r="D2167" s="238"/>
      <c r="G2167" s="238"/>
      <c r="H2167" s="1143"/>
    </row>
    <row r="2168" spans="4:8">
      <c r="D2168" s="238"/>
      <c r="G2168" s="238"/>
      <c r="H2168" s="1143"/>
    </row>
    <row r="2169" spans="4:8">
      <c r="D2169" s="238"/>
      <c r="G2169" s="238"/>
      <c r="H2169" s="1143"/>
    </row>
    <row r="2170" spans="4:8">
      <c r="D2170" s="238"/>
      <c r="G2170" s="238"/>
      <c r="H2170" s="1143"/>
    </row>
    <row r="2171" spans="4:8">
      <c r="D2171" s="238"/>
      <c r="F2171" s="732"/>
      <c r="G2171" s="238"/>
      <c r="H2171" s="1143"/>
    </row>
    <row r="2172" spans="4:8">
      <c r="D2172" s="238"/>
      <c r="F2172" s="732"/>
      <c r="G2172" s="238"/>
      <c r="H2172" s="1143"/>
    </row>
    <row r="2173" spans="4:8">
      <c r="D2173" s="238"/>
      <c r="F2173" s="732"/>
      <c r="G2173" s="238"/>
      <c r="H2173" s="1143"/>
    </row>
    <row r="2174" spans="4:8">
      <c r="D2174" s="238"/>
      <c r="F2174" s="732"/>
      <c r="G2174" s="238"/>
      <c r="H2174" s="1143"/>
    </row>
    <row r="2175" spans="4:8">
      <c r="D2175" s="238"/>
      <c r="F2175" s="732"/>
      <c r="G2175" s="238"/>
      <c r="H2175" s="1143"/>
    </row>
    <row r="2176" spans="4:8">
      <c r="D2176" s="238"/>
      <c r="F2176" s="732"/>
      <c r="G2176" s="238"/>
      <c r="H2176" s="1143"/>
    </row>
    <row r="2177" spans="4:8">
      <c r="D2177" s="238"/>
      <c r="F2177" s="732"/>
      <c r="G2177" s="238"/>
      <c r="H2177" s="1143"/>
    </row>
    <row r="2178" spans="4:8">
      <c r="D2178" s="238"/>
      <c r="F2178" s="732"/>
      <c r="G2178" s="238"/>
      <c r="H2178" s="1143"/>
    </row>
    <row r="2179" spans="4:8">
      <c r="D2179" s="238"/>
      <c r="G2179" s="238"/>
      <c r="H2179" s="1143"/>
    </row>
    <row r="2180" spans="4:8">
      <c r="D2180" s="238"/>
      <c r="G2180" s="238"/>
      <c r="H2180" s="1143"/>
    </row>
    <row r="2181" spans="4:8">
      <c r="D2181" s="238"/>
      <c r="G2181" s="238"/>
      <c r="H2181" s="1143"/>
    </row>
    <row r="2182" spans="4:8">
      <c r="D2182" s="238"/>
      <c r="G2182" s="238"/>
      <c r="H2182" s="1143"/>
    </row>
    <row r="2183" spans="4:8">
      <c r="D2183" s="238"/>
      <c r="G2183" s="238"/>
      <c r="H2183" s="1143"/>
    </row>
    <row r="2184" spans="4:8">
      <c r="D2184" s="238"/>
      <c r="G2184" s="238"/>
      <c r="H2184" s="1143"/>
    </row>
    <row r="2185" spans="4:8">
      <c r="D2185" s="238"/>
      <c r="G2185" s="238"/>
      <c r="H2185" s="1143"/>
    </row>
    <row r="2186" spans="4:8">
      <c r="D2186" s="238"/>
      <c r="G2186" s="238"/>
      <c r="H2186" s="1143"/>
    </row>
    <row r="2187" spans="4:8">
      <c r="D2187" s="238"/>
      <c r="G2187" s="238"/>
      <c r="H2187" s="1143"/>
    </row>
    <row r="2188" spans="4:8">
      <c r="D2188" s="238"/>
      <c r="G2188" s="238"/>
      <c r="H2188" s="1143"/>
    </row>
    <row r="2189" spans="4:8">
      <c r="D2189" s="238"/>
      <c r="G2189" s="238"/>
      <c r="H2189" s="1143"/>
    </row>
    <row r="2190" spans="4:8">
      <c r="D2190" s="238"/>
      <c r="G2190" s="238"/>
      <c r="H2190" s="1143"/>
    </row>
    <row r="2191" spans="4:8">
      <c r="D2191" s="238"/>
      <c r="G2191" s="238"/>
      <c r="H2191" s="1143"/>
    </row>
    <row r="2192" spans="4:8">
      <c r="D2192" s="238"/>
      <c r="G2192" s="238"/>
      <c r="H2192" s="1143"/>
    </row>
    <row r="2193" spans="4:8">
      <c r="D2193" s="238"/>
      <c r="G2193" s="238"/>
      <c r="H2193" s="1143"/>
    </row>
    <row r="2194" spans="4:8">
      <c r="D2194" s="238"/>
      <c r="G2194" s="238"/>
      <c r="H2194" s="1143"/>
    </row>
    <row r="2195" spans="4:8">
      <c r="D2195" s="238"/>
      <c r="G2195" s="238"/>
      <c r="H2195" s="1143"/>
    </row>
    <row r="2196" spans="4:8">
      <c r="D2196" s="238"/>
      <c r="G2196" s="238"/>
      <c r="H2196" s="1143"/>
    </row>
    <row r="2197" spans="4:8">
      <c r="D2197" s="238"/>
      <c r="G2197" s="238"/>
      <c r="H2197" s="1143"/>
    </row>
    <row r="2198" spans="4:8">
      <c r="D2198" s="238"/>
      <c r="G2198" s="238"/>
      <c r="H2198" s="1143"/>
    </row>
    <row r="2199" spans="4:8">
      <c r="D2199" s="238"/>
      <c r="G2199" s="238"/>
      <c r="H2199" s="1143"/>
    </row>
    <row r="2200" spans="4:8">
      <c r="D2200" s="238"/>
      <c r="G2200" s="238"/>
      <c r="H2200" s="1143"/>
    </row>
    <row r="2201" spans="4:8">
      <c r="D2201" s="238"/>
      <c r="G2201" s="238"/>
      <c r="H2201" s="1143"/>
    </row>
    <row r="2202" spans="4:8">
      <c r="D2202" s="238"/>
      <c r="G2202" s="238"/>
      <c r="H2202" s="1143"/>
    </row>
    <row r="2203" spans="4:8">
      <c r="D2203" s="238"/>
      <c r="G2203" s="238"/>
      <c r="H2203" s="1143"/>
    </row>
    <row r="2204" spans="4:8">
      <c r="D2204" s="238"/>
      <c r="G2204" s="238"/>
      <c r="H2204" s="1143"/>
    </row>
    <row r="2205" spans="4:8">
      <c r="D2205" s="238"/>
      <c r="G2205" s="238"/>
      <c r="H2205" s="1143"/>
    </row>
    <row r="2206" spans="4:8">
      <c r="D2206" s="238"/>
      <c r="G2206" s="238"/>
      <c r="H2206" s="1143"/>
    </row>
    <row r="2207" spans="4:8">
      <c r="D2207" s="238"/>
      <c r="G2207" s="238"/>
      <c r="H2207" s="1143"/>
    </row>
    <row r="2208" spans="4:8">
      <c r="D2208" s="238"/>
      <c r="G2208" s="238"/>
      <c r="H2208" s="1143"/>
    </row>
    <row r="2209" spans="4:8">
      <c r="D2209" s="238"/>
      <c r="G2209" s="238"/>
      <c r="H2209" s="1143"/>
    </row>
    <row r="2210" spans="4:8">
      <c r="D2210" s="238"/>
      <c r="G2210" s="238"/>
      <c r="H2210" s="1143"/>
    </row>
    <row r="2211" spans="4:8">
      <c r="D2211" s="238"/>
      <c r="G2211" s="238"/>
      <c r="H2211" s="1143"/>
    </row>
    <row r="2212" spans="4:8">
      <c r="D2212" s="238"/>
      <c r="G2212" s="238"/>
      <c r="H2212" s="1143"/>
    </row>
    <row r="2213" spans="4:8">
      <c r="D2213" s="238"/>
      <c r="G2213" s="238"/>
      <c r="H2213" s="1143"/>
    </row>
    <row r="2214" spans="4:8">
      <c r="D2214" s="238"/>
      <c r="G2214" s="238"/>
      <c r="H2214" s="1143"/>
    </row>
    <row r="2215" spans="4:8">
      <c r="D2215" s="238"/>
      <c r="G2215" s="238"/>
      <c r="H2215" s="1143"/>
    </row>
    <row r="2216" spans="4:8">
      <c r="D2216" s="238"/>
      <c r="G2216" s="238"/>
      <c r="H2216" s="1143"/>
    </row>
    <row r="2217" spans="4:8">
      <c r="D2217" s="238"/>
      <c r="G2217" s="238"/>
      <c r="H2217" s="1143"/>
    </row>
    <row r="2218" spans="4:8">
      <c r="D2218" s="238"/>
      <c r="G2218" s="238"/>
      <c r="H2218" s="1143"/>
    </row>
    <row r="2219" spans="4:8">
      <c r="D2219" s="238"/>
      <c r="G2219" s="238"/>
      <c r="H2219" s="1143"/>
    </row>
    <row r="2220" spans="4:8">
      <c r="D2220" s="238"/>
      <c r="G2220" s="238"/>
      <c r="H2220" s="1143"/>
    </row>
    <row r="2221" spans="4:8">
      <c r="D2221" s="238"/>
      <c r="G2221" s="238"/>
      <c r="H2221" s="1143"/>
    </row>
    <row r="2222" spans="4:8">
      <c r="D2222" s="238"/>
      <c r="G2222" s="238"/>
      <c r="H2222" s="1143"/>
    </row>
    <row r="2223" spans="4:8">
      <c r="D2223" s="238"/>
      <c r="G2223" s="238"/>
      <c r="H2223" s="1143"/>
    </row>
    <row r="2224" spans="4:8">
      <c r="D2224" s="238"/>
      <c r="G2224" s="238"/>
      <c r="H2224" s="1143"/>
    </row>
    <row r="2225" spans="4:8">
      <c r="D2225" s="238"/>
      <c r="G2225" s="238"/>
      <c r="H2225" s="1143"/>
    </row>
    <row r="2226" spans="4:8">
      <c r="D2226" s="238"/>
      <c r="G2226" s="238"/>
      <c r="H2226" s="1143"/>
    </row>
    <row r="2227" spans="4:8">
      <c r="D2227" s="238"/>
      <c r="G2227" s="238"/>
      <c r="H2227" s="1143"/>
    </row>
    <row r="2228" spans="4:8">
      <c r="D2228" s="238"/>
      <c r="G2228" s="238"/>
      <c r="H2228" s="1143"/>
    </row>
    <row r="2229" spans="4:8">
      <c r="D2229" s="238"/>
      <c r="G2229" s="238"/>
      <c r="H2229" s="1143"/>
    </row>
    <row r="2230" spans="4:8">
      <c r="D2230" s="238"/>
      <c r="G2230" s="238"/>
      <c r="H2230" s="1143"/>
    </row>
    <row r="2231" spans="4:8">
      <c r="D2231" s="238"/>
      <c r="G2231" s="238"/>
      <c r="H2231" s="1143"/>
    </row>
    <row r="2232" spans="4:8">
      <c r="D2232" s="238"/>
      <c r="G2232" s="238"/>
      <c r="H2232" s="1143"/>
    </row>
    <row r="2233" spans="4:8">
      <c r="D2233" s="238"/>
      <c r="G2233" s="238"/>
      <c r="H2233" s="1143"/>
    </row>
    <row r="2234" spans="4:8">
      <c r="D2234" s="238"/>
      <c r="G2234" s="238"/>
      <c r="H2234" s="1143"/>
    </row>
    <row r="2235" spans="4:8">
      <c r="D2235" s="238"/>
      <c r="G2235" s="238"/>
      <c r="H2235" s="1143"/>
    </row>
    <row r="2236" spans="4:8">
      <c r="D2236" s="238"/>
      <c r="G2236" s="238"/>
      <c r="H2236" s="1143"/>
    </row>
    <row r="2237" spans="4:8">
      <c r="D2237" s="238"/>
      <c r="G2237" s="238"/>
      <c r="H2237" s="1143"/>
    </row>
    <row r="2238" spans="4:8">
      <c r="D2238" s="238"/>
      <c r="G2238" s="238"/>
      <c r="H2238" s="1143"/>
    </row>
    <row r="2239" spans="4:8">
      <c r="D2239" s="238"/>
      <c r="G2239" s="238"/>
      <c r="H2239" s="1143"/>
    </row>
    <row r="2240" spans="4:8">
      <c r="D2240" s="238"/>
      <c r="G2240" s="238"/>
      <c r="H2240" s="1143"/>
    </row>
    <row r="2241" spans="4:8">
      <c r="D2241" s="238"/>
      <c r="G2241" s="238"/>
      <c r="H2241" s="1143"/>
    </row>
    <row r="2242" spans="4:8">
      <c r="D2242" s="238"/>
      <c r="G2242" s="238"/>
      <c r="H2242" s="1143"/>
    </row>
    <row r="2243" spans="4:8">
      <c r="D2243" s="238"/>
      <c r="G2243" s="238"/>
      <c r="H2243" s="1143"/>
    </row>
    <row r="2244" spans="4:8">
      <c r="D2244" s="238"/>
      <c r="G2244" s="238"/>
      <c r="H2244" s="1143"/>
    </row>
    <row r="2245" spans="4:8">
      <c r="D2245" s="238"/>
      <c r="G2245" s="238"/>
      <c r="H2245" s="1143"/>
    </row>
    <row r="2246" spans="4:8">
      <c r="D2246" s="238"/>
      <c r="G2246" s="238"/>
      <c r="H2246" s="1143"/>
    </row>
    <row r="2247" spans="4:8">
      <c r="D2247" s="238"/>
      <c r="G2247" s="238"/>
      <c r="H2247" s="1143"/>
    </row>
    <row r="2248" spans="4:8">
      <c r="D2248" s="238"/>
      <c r="G2248" s="238"/>
      <c r="H2248" s="1143"/>
    </row>
    <row r="2249" spans="4:8">
      <c r="D2249" s="238"/>
      <c r="G2249" s="238"/>
      <c r="H2249" s="1143"/>
    </row>
    <row r="2250" spans="4:8">
      <c r="D2250" s="238"/>
      <c r="G2250" s="238"/>
      <c r="H2250" s="1143"/>
    </row>
    <row r="2251" spans="4:8">
      <c r="D2251" s="238"/>
      <c r="G2251" s="238"/>
      <c r="H2251" s="1143"/>
    </row>
    <row r="2252" spans="4:8">
      <c r="D2252" s="238"/>
      <c r="G2252" s="238"/>
      <c r="H2252" s="1143"/>
    </row>
    <row r="2253" spans="4:8">
      <c r="D2253" s="238"/>
      <c r="G2253" s="238"/>
      <c r="H2253" s="1143"/>
    </row>
    <row r="2254" spans="4:8">
      <c r="D2254" s="238"/>
      <c r="G2254" s="238"/>
      <c r="H2254" s="1143"/>
    </row>
    <row r="2255" spans="4:8">
      <c r="D2255" s="238"/>
      <c r="G2255" s="238"/>
      <c r="H2255" s="1143"/>
    </row>
    <row r="2256" spans="4:8">
      <c r="D2256" s="238"/>
      <c r="G2256" s="238"/>
      <c r="H2256" s="1143"/>
    </row>
    <row r="2257" spans="4:8">
      <c r="D2257" s="238"/>
      <c r="G2257" s="238"/>
      <c r="H2257" s="1143"/>
    </row>
    <row r="2258" spans="4:8">
      <c r="D2258" s="238"/>
      <c r="G2258" s="238"/>
      <c r="H2258" s="1143"/>
    </row>
    <row r="2259" spans="4:8">
      <c r="D2259" s="238"/>
      <c r="G2259" s="238"/>
      <c r="H2259" s="1143"/>
    </row>
    <row r="2260" spans="4:8">
      <c r="D2260" s="238"/>
      <c r="G2260" s="238"/>
      <c r="H2260" s="1143"/>
    </row>
    <row r="2261" spans="4:8">
      <c r="D2261" s="238"/>
      <c r="G2261" s="238"/>
      <c r="H2261" s="1143"/>
    </row>
    <row r="2262" spans="4:8">
      <c r="D2262" s="238"/>
      <c r="G2262" s="238"/>
      <c r="H2262" s="1143"/>
    </row>
    <row r="2263" spans="4:8">
      <c r="D2263" s="238"/>
      <c r="G2263" s="238"/>
      <c r="H2263" s="1143"/>
    </row>
    <row r="2264" spans="4:8">
      <c r="D2264" s="238"/>
      <c r="G2264" s="238"/>
      <c r="H2264" s="1143"/>
    </row>
    <row r="2265" spans="4:8">
      <c r="D2265" s="238"/>
      <c r="G2265" s="238"/>
      <c r="H2265" s="1143"/>
    </row>
    <row r="2266" spans="4:8">
      <c r="D2266" s="238"/>
      <c r="G2266" s="238"/>
      <c r="H2266" s="1143"/>
    </row>
    <row r="2267" spans="4:8">
      <c r="D2267" s="238"/>
      <c r="G2267" s="238"/>
      <c r="H2267" s="1143"/>
    </row>
    <row r="2268" spans="4:8">
      <c r="D2268" s="238"/>
      <c r="G2268" s="238"/>
      <c r="H2268" s="1143"/>
    </row>
    <row r="2269" spans="4:8">
      <c r="D2269" s="238"/>
      <c r="G2269" s="238"/>
      <c r="H2269" s="1143"/>
    </row>
    <row r="2270" spans="4:8">
      <c r="D2270" s="238"/>
      <c r="G2270" s="238"/>
      <c r="H2270" s="1143"/>
    </row>
    <row r="2271" spans="4:8">
      <c r="D2271" s="238"/>
      <c r="G2271" s="238"/>
      <c r="H2271" s="1143"/>
    </row>
    <row r="2272" spans="4:8">
      <c r="D2272" s="238"/>
      <c r="G2272" s="238"/>
      <c r="H2272" s="1143"/>
    </row>
    <row r="2273" spans="4:8">
      <c r="D2273" s="238"/>
      <c r="G2273" s="238"/>
      <c r="H2273" s="1143"/>
    </row>
    <row r="2274" spans="4:8">
      <c r="D2274" s="238"/>
      <c r="G2274" s="238"/>
      <c r="H2274" s="1143"/>
    </row>
    <row r="2275" spans="4:8">
      <c r="D2275" s="238"/>
      <c r="G2275" s="238"/>
      <c r="H2275" s="1143"/>
    </row>
    <row r="2276" spans="4:8">
      <c r="D2276" s="238"/>
      <c r="G2276" s="238"/>
      <c r="H2276" s="1143"/>
    </row>
    <row r="2277" spans="4:8">
      <c r="D2277" s="238"/>
      <c r="G2277" s="238"/>
      <c r="H2277" s="1143"/>
    </row>
    <row r="2278" spans="4:8">
      <c r="D2278" s="238"/>
      <c r="G2278" s="238"/>
      <c r="H2278" s="1143"/>
    </row>
    <row r="2279" spans="4:8">
      <c r="D2279" s="238"/>
      <c r="G2279" s="238"/>
      <c r="H2279" s="1143"/>
    </row>
    <row r="2280" spans="4:8">
      <c r="D2280" s="238"/>
      <c r="G2280" s="238"/>
      <c r="H2280" s="1143"/>
    </row>
    <row r="2281" spans="4:8">
      <c r="D2281" s="238"/>
      <c r="G2281" s="238"/>
      <c r="H2281" s="1143"/>
    </row>
    <row r="2282" spans="4:8">
      <c r="D2282" s="238"/>
      <c r="G2282" s="238"/>
      <c r="H2282" s="1143"/>
    </row>
    <row r="2283" spans="4:8">
      <c r="D2283" s="238"/>
      <c r="G2283" s="238"/>
      <c r="H2283" s="1143"/>
    </row>
    <row r="2284" spans="4:8">
      <c r="D2284" s="238"/>
      <c r="G2284" s="238"/>
      <c r="H2284" s="1143"/>
    </row>
    <row r="2285" spans="4:8">
      <c r="D2285" s="238"/>
      <c r="G2285" s="238"/>
      <c r="H2285" s="1143"/>
    </row>
    <row r="2286" spans="4:8">
      <c r="D2286" s="238"/>
      <c r="G2286" s="238"/>
      <c r="H2286" s="1143"/>
    </row>
    <row r="2287" spans="4:8">
      <c r="D2287" s="238"/>
      <c r="G2287" s="238"/>
      <c r="H2287" s="1143"/>
    </row>
    <row r="2288" spans="4:8">
      <c r="D2288" s="238"/>
      <c r="G2288" s="238"/>
      <c r="H2288" s="1143"/>
    </row>
    <row r="2289" spans="4:8">
      <c r="D2289" s="238"/>
      <c r="G2289" s="238"/>
      <c r="H2289" s="1143"/>
    </row>
    <row r="2290" spans="4:8">
      <c r="D2290" s="238"/>
      <c r="G2290" s="238"/>
      <c r="H2290" s="1143"/>
    </row>
    <row r="2291" spans="4:8">
      <c r="D2291" s="238"/>
      <c r="G2291" s="238"/>
      <c r="H2291" s="1143"/>
    </row>
    <row r="2292" spans="4:8">
      <c r="D2292" s="238"/>
      <c r="G2292" s="238"/>
      <c r="H2292" s="1143"/>
    </row>
    <row r="2293" spans="4:8">
      <c r="D2293" s="238"/>
      <c r="G2293" s="238"/>
      <c r="H2293" s="1143"/>
    </row>
    <row r="2294" spans="4:8">
      <c r="D2294" s="238"/>
      <c r="G2294" s="238"/>
      <c r="H2294" s="1143"/>
    </row>
    <row r="2295" spans="4:8">
      <c r="D2295" s="238"/>
      <c r="G2295" s="238"/>
      <c r="H2295" s="1143"/>
    </row>
    <row r="2296" spans="4:8">
      <c r="D2296" s="238"/>
      <c r="G2296" s="238"/>
      <c r="H2296" s="1143"/>
    </row>
    <row r="2297" spans="4:8">
      <c r="D2297" s="238"/>
      <c r="G2297" s="238"/>
      <c r="H2297" s="1143"/>
    </row>
    <row r="2298" spans="4:8">
      <c r="D2298" s="238"/>
      <c r="G2298" s="238"/>
      <c r="H2298" s="1143"/>
    </row>
    <row r="2299" spans="4:8">
      <c r="D2299" s="238"/>
      <c r="G2299" s="238"/>
      <c r="H2299" s="1143"/>
    </row>
    <row r="2300" spans="4:8">
      <c r="D2300" s="238"/>
      <c r="G2300" s="238"/>
      <c r="H2300" s="1143"/>
    </row>
    <row r="2301" spans="4:8">
      <c r="D2301" s="238"/>
      <c r="G2301" s="238"/>
      <c r="H2301" s="1143"/>
    </row>
    <row r="2302" spans="4:8">
      <c r="D2302" s="238"/>
      <c r="G2302" s="238"/>
      <c r="H2302" s="1143"/>
    </row>
    <row r="2303" spans="4:8">
      <c r="D2303" s="238"/>
      <c r="G2303" s="238"/>
      <c r="H2303" s="1143"/>
    </row>
    <row r="2304" spans="4:8">
      <c r="D2304" s="238"/>
      <c r="G2304" s="238"/>
      <c r="H2304" s="1143"/>
    </row>
    <row r="2305" spans="4:8">
      <c r="D2305" s="238"/>
      <c r="G2305" s="238"/>
      <c r="H2305" s="1143"/>
    </row>
    <row r="2306" spans="4:8">
      <c r="D2306" s="238"/>
      <c r="G2306" s="238"/>
      <c r="H2306" s="1143"/>
    </row>
    <row r="2307" spans="4:8">
      <c r="D2307" s="238"/>
      <c r="G2307" s="238"/>
      <c r="H2307" s="1143"/>
    </row>
    <row r="2308" spans="4:8">
      <c r="D2308" s="238"/>
      <c r="G2308" s="238"/>
      <c r="H2308" s="1143"/>
    </row>
    <row r="2309" spans="4:8">
      <c r="D2309" s="238"/>
      <c r="G2309" s="238"/>
      <c r="H2309" s="1143"/>
    </row>
    <row r="2310" spans="4:8">
      <c r="D2310" s="238"/>
      <c r="G2310" s="238"/>
      <c r="H2310" s="1143"/>
    </row>
    <row r="2311" spans="4:8">
      <c r="D2311" s="238"/>
      <c r="G2311" s="238"/>
      <c r="H2311" s="1143"/>
    </row>
    <row r="2312" spans="4:8">
      <c r="D2312" s="238"/>
      <c r="G2312" s="238"/>
      <c r="H2312" s="1143"/>
    </row>
    <row r="2313" spans="4:8">
      <c r="D2313" s="238"/>
      <c r="G2313" s="238"/>
      <c r="H2313" s="1143"/>
    </row>
    <row r="2314" spans="4:8">
      <c r="D2314" s="238"/>
      <c r="G2314" s="238"/>
      <c r="H2314" s="1143"/>
    </row>
    <row r="2315" spans="4:8">
      <c r="D2315" s="238"/>
      <c r="G2315" s="238"/>
      <c r="H2315" s="1143"/>
    </row>
    <row r="2316" spans="4:8">
      <c r="D2316" s="238"/>
      <c r="G2316" s="238"/>
      <c r="H2316" s="1143"/>
    </row>
    <row r="2317" spans="4:8">
      <c r="D2317" s="238"/>
      <c r="G2317" s="238"/>
      <c r="H2317" s="1143"/>
    </row>
    <row r="2318" spans="4:8">
      <c r="D2318" s="238"/>
      <c r="G2318" s="238"/>
      <c r="H2318" s="1143"/>
    </row>
    <row r="2319" spans="4:8">
      <c r="D2319" s="238"/>
      <c r="G2319" s="238"/>
      <c r="H2319" s="1143"/>
    </row>
    <row r="2320" spans="4:8">
      <c r="D2320" s="238"/>
      <c r="G2320" s="238"/>
      <c r="H2320" s="1143"/>
    </row>
    <row r="2321" spans="4:8">
      <c r="D2321" s="238"/>
      <c r="G2321" s="238"/>
      <c r="H2321" s="1143"/>
    </row>
    <row r="2322" spans="4:8">
      <c r="D2322" s="238"/>
      <c r="G2322" s="238"/>
      <c r="H2322" s="1143"/>
    </row>
    <row r="2323" spans="4:8">
      <c r="D2323" s="238"/>
      <c r="G2323" s="238"/>
      <c r="H2323" s="1143"/>
    </row>
    <row r="2324" spans="4:8">
      <c r="D2324" s="238"/>
      <c r="G2324" s="238"/>
      <c r="H2324" s="1143"/>
    </row>
    <row r="2325" spans="4:8">
      <c r="D2325" s="238"/>
      <c r="G2325" s="238"/>
      <c r="H2325" s="1143"/>
    </row>
    <row r="2326" spans="4:8">
      <c r="D2326" s="238"/>
      <c r="G2326" s="238"/>
      <c r="H2326" s="1143"/>
    </row>
    <row r="2327" spans="4:8">
      <c r="D2327" s="238"/>
      <c r="G2327" s="238"/>
      <c r="H2327" s="1143"/>
    </row>
    <row r="2328" spans="4:8">
      <c r="D2328" s="238"/>
      <c r="G2328" s="238"/>
      <c r="H2328" s="1143"/>
    </row>
    <row r="2329" spans="4:8">
      <c r="D2329" s="238"/>
      <c r="G2329" s="238"/>
      <c r="H2329" s="1143"/>
    </row>
    <row r="2330" spans="4:8">
      <c r="D2330" s="238"/>
      <c r="G2330" s="238"/>
      <c r="H2330" s="1143"/>
    </row>
    <row r="2331" spans="4:8">
      <c r="D2331" s="238"/>
      <c r="G2331" s="238"/>
      <c r="H2331" s="1143"/>
    </row>
    <row r="2332" spans="4:8">
      <c r="D2332" s="238"/>
      <c r="G2332" s="238"/>
      <c r="H2332" s="1143"/>
    </row>
    <row r="2333" spans="4:8">
      <c r="D2333" s="238"/>
      <c r="G2333" s="238"/>
      <c r="H2333" s="1143"/>
    </row>
    <row r="2334" spans="4:8">
      <c r="D2334" s="238"/>
      <c r="G2334" s="238"/>
      <c r="H2334" s="1143"/>
    </row>
    <row r="2335" spans="4:8">
      <c r="D2335" s="238"/>
      <c r="G2335" s="238"/>
      <c r="H2335" s="1143"/>
    </row>
    <row r="2336" spans="4:8">
      <c r="D2336" s="238"/>
      <c r="G2336" s="238"/>
      <c r="H2336" s="1143"/>
    </row>
    <row r="2337" spans="4:8">
      <c r="D2337" s="238"/>
      <c r="G2337" s="238"/>
      <c r="H2337" s="1143"/>
    </row>
    <row r="2338" spans="4:8">
      <c r="D2338" s="238"/>
      <c r="G2338" s="238"/>
      <c r="H2338" s="1143"/>
    </row>
    <row r="2339" spans="4:8">
      <c r="D2339" s="238"/>
      <c r="G2339" s="238"/>
      <c r="H2339" s="1143"/>
    </row>
    <row r="2340" spans="4:8">
      <c r="D2340" s="238"/>
      <c r="G2340" s="238"/>
      <c r="H2340" s="1143"/>
    </row>
    <row r="2341" spans="4:8">
      <c r="D2341" s="238"/>
      <c r="G2341" s="238"/>
      <c r="H2341" s="1143"/>
    </row>
    <row r="2342" spans="4:8">
      <c r="D2342" s="238"/>
      <c r="G2342" s="238"/>
      <c r="H2342" s="1143"/>
    </row>
    <row r="2343" spans="4:8">
      <c r="D2343" s="238"/>
      <c r="G2343" s="238"/>
      <c r="H2343" s="1143"/>
    </row>
    <row r="2344" spans="4:8">
      <c r="D2344" s="238"/>
      <c r="G2344" s="238"/>
      <c r="H2344" s="1143"/>
    </row>
    <row r="2345" spans="4:8">
      <c r="D2345" s="238"/>
      <c r="G2345" s="238"/>
      <c r="H2345" s="1143"/>
    </row>
    <row r="2346" spans="4:8">
      <c r="D2346" s="238"/>
      <c r="G2346" s="238"/>
      <c r="H2346" s="1143"/>
    </row>
    <row r="2347" spans="4:8">
      <c r="D2347" s="238"/>
      <c r="G2347" s="238"/>
      <c r="H2347" s="1143"/>
    </row>
    <row r="2348" spans="4:8">
      <c r="D2348" s="238"/>
      <c r="G2348" s="238"/>
      <c r="H2348" s="1143"/>
    </row>
    <row r="2349" spans="4:8">
      <c r="D2349" s="238"/>
      <c r="G2349" s="238"/>
      <c r="H2349" s="1143"/>
    </row>
    <row r="2350" spans="4:8">
      <c r="D2350" s="238"/>
      <c r="G2350" s="238"/>
      <c r="H2350" s="1143"/>
    </row>
    <row r="2351" spans="4:8">
      <c r="D2351" s="238"/>
      <c r="G2351" s="238"/>
      <c r="H2351" s="1143"/>
    </row>
    <row r="2352" spans="4:8">
      <c r="D2352" s="238"/>
      <c r="G2352" s="238"/>
      <c r="H2352" s="1143"/>
    </row>
    <row r="2353" spans="4:8">
      <c r="D2353" s="238"/>
      <c r="G2353" s="238"/>
      <c r="H2353" s="1143"/>
    </row>
    <row r="2354" spans="4:8">
      <c r="D2354" s="238"/>
      <c r="G2354" s="238"/>
      <c r="H2354" s="1143"/>
    </row>
    <row r="2355" spans="4:8">
      <c r="D2355" s="238"/>
      <c r="G2355" s="238"/>
      <c r="H2355" s="1143"/>
    </row>
    <row r="2356" spans="4:8">
      <c r="D2356" s="238"/>
      <c r="G2356" s="238"/>
      <c r="H2356" s="1143"/>
    </row>
    <row r="2357" spans="4:8">
      <c r="D2357" s="238"/>
      <c r="G2357" s="238"/>
      <c r="H2357" s="1143"/>
    </row>
    <row r="2358" spans="4:8">
      <c r="D2358" s="238"/>
      <c r="G2358" s="238"/>
      <c r="H2358" s="1143"/>
    </row>
    <row r="2359" spans="4:8">
      <c r="D2359" s="238"/>
      <c r="G2359" s="238"/>
      <c r="H2359" s="1143"/>
    </row>
    <row r="2360" spans="4:8">
      <c r="D2360" s="238"/>
      <c r="G2360" s="238"/>
      <c r="H2360" s="1143"/>
    </row>
    <row r="2361" spans="4:8">
      <c r="D2361" s="238"/>
      <c r="G2361" s="238"/>
      <c r="H2361" s="1143"/>
    </row>
    <row r="2362" spans="4:8">
      <c r="D2362" s="238"/>
      <c r="G2362" s="238"/>
      <c r="H2362" s="1143"/>
    </row>
    <row r="2363" spans="4:8">
      <c r="D2363" s="238"/>
      <c r="G2363" s="238"/>
      <c r="H2363" s="1143"/>
    </row>
    <row r="2364" spans="4:8">
      <c r="D2364" s="238"/>
      <c r="G2364" s="238"/>
      <c r="H2364" s="1143"/>
    </row>
    <row r="2365" spans="4:8">
      <c r="D2365" s="238"/>
      <c r="G2365" s="238"/>
      <c r="H2365" s="1143"/>
    </row>
    <row r="2366" spans="4:8">
      <c r="D2366" s="238"/>
      <c r="G2366" s="238"/>
      <c r="H2366" s="1143"/>
    </row>
    <row r="2367" spans="4:8">
      <c r="D2367" s="238"/>
      <c r="G2367" s="238"/>
      <c r="H2367" s="1143"/>
    </row>
    <row r="2368" spans="4:8">
      <c r="D2368" s="238"/>
      <c r="G2368" s="238"/>
      <c r="H2368" s="1143"/>
    </row>
    <row r="2369" spans="4:8">
      <c r="D2369" s="238"/>
      <c r="G2369" s="238"/>
      <c r="H2369" s="1143"/>
    </row>
    <row r="2370" spans="4:8">
      <c r="D2370" s="238"/>
      <c r="G2370" s="238"/>
      <c r="H2370" s="1143"/>
    </row>
    <row r="2371" spans="4:8">
      <c r="D2371" s="238"/>
      <c r="G2371" s="238"/>
      <c r="H2371" s="1143"/>
    </row>
    <row r="2372" spans="4:8">
      <c r="D2372" s="238"/>
      <c r="G2372" s="238"/>
      <c r="H2372" s="1143"/>
    </row>
    <row r="2373" spans="4:8">
      <c r="D2373" s="238"/>
      <c r="G2373" s="238"/>
      <c r="H2373" s="1143"/>
    </row>
    <row r="2374" spans="4:8">
      <c r="D2374" s="238"/>
      <c r="G2374" s="238"/>
      <c r="H2374" s="1143"/>
    </row>
    <row r="2375" spans="4:8">
      <c r="D2375" s="238"/>
      <c r="G2375" s="238"/>
      <c r="H2375" s="1143"/>
    </row>
    <row r="2376" spans="4:8">
      <c r="D2376" s="238"/>
      <c r="G2376" s="238"/>
      <c r="H2376" s="1143"/>
    </row>
    <row r="2377" spans="4:8">
      <c r="D2377" s="238"/>
      <c r="G2377" s="238"/>
      <c r="H2377" s="1143"/>
    </row>
    <row r="2378" spans="4:8">
      <c r="D2378" s="238"/>
      <c r="G2378" s="238"/>
      <c r="H2378" s="1143"/>
    </row>
    <row r="2379" spans="4:8">
      <c r="D2379" s="238"/>
      <c r="G2379" s="238"/>
      <c r="H2379" s="1143"/>
    </row>
    <row r="2380" spans="4:8">
      <c r="D2380" s="238"/>
      <c r="G2380" s="238"/>
      <c r="H2380" s="1143"/>
    </row>
    <row r="2381" spans="4:8">
      <c r="D2381" s="238"/>
      <c r="G2381" s="238"/>
      <c r="H2381" s="1143"/>
    </row>
    <row r="2382" spans="4:8">
      <c r="D2382" s="238"/>
      <c r="G2382" s="238"/>
      <c r="H2382" s="1143"/>
    </row>
    <row r="2383" spans="4:8">
      <c r="D2383" s="238"/>
      <c r="G2383" s="238"/>
      <c r="H2383" s="1143"/>
    </row>
    <row r="2384" spans="4:8">
      <c r="D2384" s="238"/>
      <c r="G2384" s="238"/>
      <c r="H2384" s="1143"/>
    </row>
    <row r="2385" spans="4:8">
      <c r="D2385" s="238"/>
      <c r="G2385" s="238"/>
      <c r="H2385" s="1143"/>
    </row>
    <row r="2386" spans="4:8">
      <c r="D2386" s="238"/>
      <c r="G2386" s="238"/>
      <c r="H2386" s="1143"/>
    </row>
    <row r="2387" spans="4:8">
      <c r="D2387" s="238"/>
      <c r="G2387" s="238"/>
      <c r="H2387" s="1143"/>
    </row>
    <row r="2388" spans="4:8">
      <c r="D2388" s="238"/>
      <c r="G2388" s="238"/>
      <c r="H2388" s="1143"/>
    </row>
    <row r="2389" spans="4:8">
      <c r="D2389" s="238"/>
      <c r="G2389" s="238"/>
      <c r="H2389" s="1143"/>
    </row>
    <row r="2390" spans="4:8">
      <c r="D2390" s="238"/>
      <c r="G2390" s="238"/>
      <c r="H2390" s="1143"/>
    </row>
    <row r="2391" spans="4:8">
      <c r="D2391" s="238"/>
      <c r="G2391" s="238"/>
      <c r="H2391" s="1143"/>
    </row>
    <row r="2392" spans="4:8">
      <c r="D2392" s="238"/>
      <c r="G2392" s="238"/>
      <c r="H2392" s="1143"/>
    </row>
    <row r="2393" spans="4:8">
      <c r="D2393" s="238"/>
      <c r="G2393" s="238"/>
      <c r="H2393" s="1143"/>
    </row>
    <row r="2394" spans="4:8">
      <c r="D2394" s="238"/>
      <c r="G2394" s="238"/>
      <c r="H2394" s="1143"/>
    </row>
    <row r="2395" spans="4:8">
      <c r="D2395" s="238"/>
      <c r="G2395" s="238"/>
      <c r="H2395" s="1143"/>
    </row>
    <row r="2396" spans="4:8">
      <c r="D2396" s="238"/>
      <c r="G2396" s="238"/>
      <c r="H2396" s="1143"/>
    </row>
    <row r="2397" spans="4:8">
      <c r="D2397" s="238"/>
      <c r="G2397" s="238"/>
      <c r="H2397" s="1143"/>
    </row>
    <row r="2398" spans="4:8">
      <c r="D2398" s="238"/>
      <c r="G2398" s="238"/>
      <c r="H2398" s="1143"/>
    </row>
    <row r="2399" spans="4:8">
      <c r="D2399" s="238"/>
      <c r="G2399" s="238"/>
      <c r="H2399" s="1143"/>
    </row>
    <row r="2400" spans="4:8">
      <c r="D2400" s="238"/>
      <c r="G2400" s="238"/>
      <c r="H2400" s="1143"/>
    </row>
    <row r="2401" spans="4:8">
      <c r="D2401" s="238"/>
      <c r="G2401" s="238"/>
      <c r="H2401" s="1143"/>
    </row>
    <row r="2402" spans="4:8">
      <c r="D2402" s="238"/>
      <c r="G2402" s="238"/>
      <c r="H2402" s="1143"/>
    </row>
    <row r="2403" spans="4:8">
      <c r="D2403" s="238"/>
      <c r="G2403" s="238"/>
      <c r="H2403" s="1143"/>
    </row>
    <row r="2404" spans="4:8">
      <c r="D2404" s="238"/>
      <c r="G2404" s="238"/>
      <c r="H2404" s="1143"/>
    </row>
    <row r="2405" spans="4:8">
      <c r="D2405" s="238"/>
      <c r="G2405" s="238"/>
      <c r="H2405" s="1143"/>
    </row>
    <row r="2406" spans="4:8">
      <c r="D2406" s="238"/>
      <c r="G2406" s="238"/>
      <c r="H2406" s="1143"/>
    </row>
    <row r="2407" spans="4:8">
      <c r="D2407" s="238"/>
      <c r="G2407" s="238"/>
      <c r="H2407" s="1143"/>
    </row>
    <row r="2408" spans="4:8">
      <c r="D2408" s="238"/>
      <c r="G2408" s="238"/>
      <c r="H2408" s="1143"/>
    </row>
    <row r="2409" spans="4:8">
      <c r="D2409" s="238"/>
      <c r="G2409" s="238"/>
      <c r="H2409" s="1143"/>
    </row>
    <row r="2410" spans="4:8">
      <c r="D2410" s="238"/>
      <c r="G2410" s="238"/>
      <c r="H2410" s="1143"/>
    </row>
    <row r="2411" spans="4:8">
      <c r="D2411" s="238"/>
      <c r="G2411" s="238"/>
      <c r="H2411" s="1143"/>
    </row>
    <row r="2412" spans="4:8">
      <c r="D2412" s="238"/>
      <c r="G2412" s="238"/>
      <c r="H2412" s="1143"/>
    </row>
    <row r="2413" spans="4:8">
      <c r="D2413" s="238"/>
      <c r="G2413" s="238"/>
      <c r="H2413" s="1143"/>
    </row>
    <row r="2414" spans="4:8">
      <c r="D2414" s="238"/>
      <c r="G2414" s="238"/>
      <c r="H2414" s="1143"/>
    </row>
    <row r="2415" spans="4:8">
      <c r="D2415" s="238"/>
      <c r="G2415" s="238"/>
      <c r="H2415" s="1143"/>
    </row>
    <row r="2416" spans="4:8">
      <c r="D2416" s="238"/>
      <c r="G2416" s="238"/>
      <c r="H2416" s="1143"/>
    </row>
    <row r="2417" spans="4:8">
      <c r="D2417" s="238"/>
      <c r="G2417" s="238"/>
      <c r="H2417" s="1143"/>
    </row>
    <row r="2418" spans="4:8">
      <c r="D2418" s="238"/>
      <c r="G2418" s="238"/>
      <c r="H2418" s="1143"/>
    </row>
    <row r="2419" spans="4:8">
      <c r="D2419" s="238"/>
      <c r="G2419" s="238"/>
      <c r="H2419" s="1143"/>
    </row>
    <row r="2420" spans="4:8">
      <c r="D2420" s="238"/>
      <c r="G2420" s="238"/>
      <c r="H2420" s="1143"/>
    </row>
    <row r="2421" spans="4:8">
      <c r="D2421" s="238"/>
      <c r="G2421" s="238"/>
      <c r="H2421" s="1143"/>
    </row>
    <row r="2422" spans="4:8">
      <c r="D2422" s="238"/>
      <c r="G2422" s="238"/>
      <c r="H2422" s="1143"/>
    </row>
    <row r="2423" spans="4:8">
      <c r="D2423" s="238"/>
      <c r="G2423" s="238"/>
      <c r="H2423" s="1143"/>
    </row>
    <row r="2424" spans="4:8">
      <c r="D2424" s="238"/>
      <c r="G2424" s="238"/>
      <c r="H2424" s="1143"/>
    </row>
    <row r="2425" spans="4:8">
      <c r="D2425" s="238"/>
      <c r="G2425" s="238"/>
      <c r="H2425" s="1143"/>
    </row>
    <row r="2426" spans="4:8">
      <c r="D2426" s="238"/>
      <c r="G2426" s="238"/>
      <c r="H2426" s="1143"/>
    </row>
    <row r="2427" spans="4:8">
      <c r="D2427" s="238"/>
      <c r="G2427" s="238"/>
      <c r="H2427" s="1143"/>
    </row>
    <row r="2428" spans="4:8">
      <c r="D2428" s="238"/>
      <c r="G2428" s="238"/>
      <c r="H2428" s="1143"/>
    </row>
    <row r="2429" spans="4:8">
      <c r="D2429" s="238"/>
      <c r="G2429" s="238"/>
      <c r="H2429" s="1143"/>
    </row>
    <row r="2430" spans="4:8">
      <c r="D2430" s="238"/>
      <c r="G2430" s="238"/>
      <c r="H2430" s="1143"/>
    </row>
    <row r="2431" spans="4:8">
      <c r="D2431" s="238"/>
      <c r="G2431" s="238"/>
      <c r="H2431" s="1143"/>
    </row>
    <row r="2432" spans="4:8">
      <c r="D2432" s="238"/>
      <c r="G2432" s="238"/>
      <c r="H2432" s="1143"/>
    </row>
    <row r="2433" spans="4:8">
      <c r="D2433" s="238"/>
      <c r="G2433" s="238"/>
      <c r="H2433" s="1143"/>
    </row>
    <row r="2434" spans="4:8">
      <c r="D2434" s="238"/>
      <c r="G2434" s="238"/>
      <c r="H2434" s="1143"/>
    </row>
    <row r="2435" spans="4:8">
      <c r="D2435" s="238"/>
      <c r="G2435" s="238"/>
      <c r="H2435" s="1143"/>
    </row>
    <row r="2436" spans="4:8">
      <c r="D2436" s="238"/>
      <c r="G2436" s="238"/>
      <c r="H2436" s="1143"/>
    </row>
    <row r="2437" spans="4:8">
      <c r="D2437" s="238"/>
      <c r="G2437" s="238"/>
      <c r="H2437" s="1143"/>
    </row>
    <row r="2438" spans="4:8">
      <c r="D2438" s="238"/>
      <c r="G2438" s="238"/>
      <c r="H2438" s="1143"/>
    </row>
    <row r="2439" spans="4:8">
      <c r="D2439" s="238"/>
      <c r="G2439" s="238"/>
      <c r="H2439" s="1143"/>
    </row>
    <row r="2440" spans="4:8">
      <c r="D2440" s="238"/>
      <c r="G2440" s="238"/>
      <c r="H2440" s="1143"/>
    </row>
    <row r="2441" spans="4:8">
      <c r="D2441" s="238"/>
      <c r="G2441" s="238"/>
      <c r="H2441" s="1143"/>
    </row>
    <row r="2442" spans="4:8">
      <c r="D2442" s="238"/>
      <c r="G2442" s="238"/>
      <c r="H2442" s="1143"/>
    </row>
    <row r="2443" spans="4:8">
      <c r="D2443" s="238"/>
      <c r="G2443" s="238"/>
      <c r="H2443" s="1143"/>
    </row>
    <row r="2444" spans="4:8">
      <c r="D2444" s="238"/>
      <c r="G2444" s="238"/>
      <c r="H2444" s="1143"/>
    </row>
    <row r="2445" spans="4:8">
      <c r="D2445" s="238"/>
      <c r="G2445" s="238"/>
      <c r="H2445" s="1143"/>
    </row>
    <row r="2446" spans="4:8">
      <c r="D2446" s="238"/>
      <c r="G2446" s="238"/>
      <c r="H2446" s="1143"/>
    </row>
    <row r="2447" spans="4:8">
      <c r="D2447" s="238"/>
      <c r="G2447" s="238"/>
      <c r="H2447" s="1143"/>
    </row>
    <row r="2448" spans="4:8">
      <c r="D2448" s="238"/>
      <c r="G2448" s="238"/>
      <c r="H2448" s="1143"/>
    </row>
    <row r="2449" spans="4:8">
      <c r="D2449" s="238"/>
      <c r="G2449" s="238"/>
      <c r="H2449" s="1143"/>
    </row>
    <row r="2450" spans="4:8">
      <c r="D2450" s="238"/>
      <c r="G2450" s="238"/>
      <c r="H2450" s="1143"/>
    </row>
    <row r="2451" spans="4:8">
      <c r="D2451" s="238"/>
      <c r="G2451" s="238"/>
      <c r="H2451" s="1143"/>
    </row>
    <row r="2452" spans="4:8">
      <c r="D2452" s="238"/>
      <c r="G2452" s="238"/>
      <c r="H2452" s="1143"/>
    </row>
    <row r="2453" spans="4:8">
      <c r="D2453" s="238"/>
      <c r="G2453" s="238"/>
      <c r="H2453" s="1143"/>
    </row>
    <row r="2454" spans="4:8">
      <c r="D2454" s="238"/>
      <c r="G2454" s="238"/>
      <c r="H2454" s="1143"/>
    </row>
    <row r="2455" spans="4:8">
      <c r="D2455" s="238"/>
      <c r="G2455" s="238"/>
      <c r="H2455" s="1143"/>
    </row>
    <row r="2456" spans="4:8">
      <c r="D2456" s="238"/>
      <c r="G2456" s="238"/>
      <c r="H2456" s="1143"/>
    </row>
    <row r="2457" spans="4:8">
      <c r="D2457" s="238"/>
      <c r="G2457" s="238"/>
      <c r="H2457" s="1143"/>
    </row>
    <row r="2458" spans="4:8">
      <c r="D2458" s="238"/>
      <c r="G2458" s="238"/>
      <c r="H2458" s="1143"/>
    </row>
    <row r="2459" spans="4:8">
      <c r="D2459" s="238"/>
      <c r="G2459" s="238"/>
      <c r="H2459" s="1143"/>
    </row>
    <row r="2460" spans="4:8">
      <c r="D2460" s="238"/>
      <c r="G2460" s="238"/>
      <c r="H2460" s="1143"/>
    </row>
    <row r="2461" spans="4:8">
      <c r="D2461" s="238"/>
      <c r="G2461" s="238"/>
      <c r="H2461" s="1143"/>
    </row>
    <row r="2462" spans="4:8">
      <c r="D2462" s="238"/>
      <c r="G2462" s="238"/>
      <c r="H2462" s="1143"/>
    </row>
    <row r="2463" spans="4:8">
      <c r="D2463" s="238"/>
      <c r="G2463" s="238"/>
      <c r="H2463" s="1143"/>
    </row>
    <row r="2464" spans="4:8">
      <c r="D2464" s="238"/>
      <c r="G2464" s="238"/>
      <c r="H2464" s="1143"/>
    </row>
    <row r="2465" spans="4:8">
      <c r="D2465" s="238"/>
      <c r="G2465" s="238"/>
      <c r="H2465" s="1143"/>
    </row>
    <row r="2466" spans="4:8">
      <c r="D2466" s="238"/>
      <c r="G2466" s="238"/>
      <c r="H2466" s="1143"/>
    </row>
    <row r="2467" spans="4:8">
      <c r="D2467" s="238"/>
      <c r="G2467" s="238"/>
      <c r="H2467" s="1143"/>
    </row>
    <row r="2468" spans="4:8">
      <c r="D2468" s="238"/>
      <c r="G2468" s="238"/>
      <c r="H2468" s="1143"/>
    </row>
    <row r="2469" spans="4:8">
      <c r="D2469" s="238"/>
      <c r="G2469" s="238"/>
      <c r="H2469" s="1143"/>
    </row>
    <row r="2470" spans="4:8">
      <c r="D2470" s="238"/>
      <c r="G2470" s="238"/>
      <c r="H2470" s="1143"/>
    </row>
    <row r="2471" spans="4:8">
      <c r="D2471" s="238"/>
      <c r="G2471" s="238"/>
      <c r="H2471" s="1143"/>
    </row>
    <row r="2472" spans="4:8">
      <c r="D2472" s="238"/>
      <c r="G2472" s="238"/>
      <c r="H2472" s="1143"/>
    </row>
    <row r="2473" spans="4:8">
      <c r="D2473" s="238"/>
      <c r="G2473" s="238"/>
      <c r="H2473" s="1143"/>
    </row>
    <row r="2474" spans="4:8">
      <c r="D2474" s="238"/>
      <c r="G2474" s="238"/>
      <c r="H2474" s="1143"/>
    </row>
    <row r="2475" spans="4:8">
      <c r="D2475" s="238"/>
      <c r="G2475" s="238"/>
      <c r="H2475" s="1143"/>
    </row>
    <row r="2476" spans="4:8">
      <c r="D2476" s="238"/>
      <c r="G2476" s="238"/>
      <c r="H2476" s="1143"/>
    </row>
    <row r="2477" spans="4:8">
      <c r="D2477" s="238"/>
      <c r="G2477" s="238"/>
      <c r="H2477" s="1143"/>
    </row>
    <row r="2478" spans="4:8">
      <c r="D2478" s="238"/>
      <c r="G2478" s="238"/>
      <c r="H2478" s="1143"/>
    </row>
    <row r="2479" spans="4:8">
      <c r="D2479" s="238"/>
      <c r="G2479" s="238"/>
      <c r="H2479" s="1143"/>
    </row>
    <row r="2480" spans="4:8">
      <c r="D2480" s="238"/>
      <c r="G2480" s="238"/>
      <c r="H2480" s="1143"/>
    </row>
    <row r="2481" spans="4:8">
      <c r="D2481" s="238"/>
      <c r="G2481" s="238"/>
      <c r="H2481" s="1143"/>
    </row>
    <row r="2482" spans="4:8">
      <c r="D2482" s="238"/>
      <c r="G2482" s="238"/>
      <c r="H2482" s="1143"/>
    </row>
    <row r="2483" spans="4:8">
      <c r="D2483" s="238"/>
      <c r="G2483" s="238"/>
      <c r="H2483" s="1143"/>
    </row>
    <row r="2484" spans="4:8">
      <c r="D2484" s="238"/>
      <c r="G2484" s="238"/>
      <c r="H2484" s="1143"/>
    </row>
    <row r="2485" spans="4:8">
      <c r="D2485" s="238"/>
      <c r="G2485" s="238"/>
      <c r="H2485" s="1143"/>
    </row>
    <row r="2486" spans="4:8">
      <c r="D2486" s="238"/>
      <c r="G2486" s="238"/>
      <c r="H2486" s="1143"/>
    </row>
    <row r="2487" spans="4:8">
      <c r="D2487" s="238"/>
      <c r="G2487" s="238"/>
      <c r="H2487" s="1143"/>
    </row>
    <row r="2488" spans="4:8">
      <c r="D2488" s="238"/>
      <c r="G2488" s="238"/>
      <c r="H2488" s="1143"/>
    </row>
    <row r="2489" spans="4:8">
      <c r="D2489" s="238"/>
      <c r="G2489" s="238"/>
      <c r="H2489" s="1143"/>
    </row>
    <row r="2490" spans="4:8">
      <c r="D2490" s="238"/>
      <c r="G2490" s="238"/>
      <c r="H2490" s="1143"/>
    </row>
    <row r="2491" spans="4:8">
      <c r="D2491" s="238"/>
      <c r="G2491" s="238"/>
      <c r="H2491" s="1143"/>
    </row>
    <row r="2492" spans="4:8">
      <c r="D2492" s="238"/>
      <c r="G2492" s="238"/>
      <c r="H2492" s="1143"/>
    </row>
    <row r="2493" spans="4:8">
      <c r="D2493" s="238"/>
      <c r="G2493" s="238"/>
      <c r="H2493" s="1143"/>
    </row>
    <row r="2494" spans="4:8">
      <c r="D2494" s="238"/>
      <c r="G2494" s="238"/>
      <c r="H2494" s="1143"/>
    </row>
    <row r="2495" spans="4:8">
      <c r="D2495" s="238"/>
      <c r="G2495" s="238"/>
      <c r="H2495" s="1143"/>
    </row>
    <row r="2496" spans="4:8">
      <c r="D2496" s="238"/>
      <c r="G2496" s="238"/>
      <c r="H2496" s="1143"/>
    </row>
    <row r="2497" spans="4:8">
      <c r="D2497" s="238"/>
      <c r="G2497" s="238"/>
      <c r="H2497" s="1143"/>
    </row>
    <row r="2498" spans="4:8">
      <c r="D2498" s="238"/>
      <c r="G2498" s="238"/>
      <c r="H2498" s="1143"/>
    </row>
    <row r="2499" spans="4:8">
      <c r="D2499" s="238"/>
      <c r="G2499" s="238"/>
      <c r="H2499" s="1143"/>
    </row>
    <row r="2500" spans="4:8">
      <c r="D2500" s="238"/>
      <c r="G2500" s="238"/>
      <c r="H2500" s="1143"/>
    </row>
    <row r="2501" spans="4:8">
      <c r="D2501" s="238"/>
      <c r="G2501" s="238"/>
      <c r="H2501" s="1143"/>
    </row>
    <row r="2502" spans="4:8">
      <c r="D2502" s="238"/>
      <c r="G2502" s="238"/>
      <c r="H2502" s="1143"/>
    </row>
    <row r="2503" spans="4:8">
      <c r="D2503" s="238"/>
      <c r="G2503" s="238"/>
      <c r="H2503" s="1143"/>
    </row>
    <row r="2504" spans="4:8">
      <c r="D2504" s="238"/>
      <c r="G2504" s="238"/>
      <c r="H2504" s="1143"/>
    </row>
    <row r="2505" spans="4:8">
      <c r="D2505" s="238"/>
      <c r="G2505" s="238"/>
      <c r="H2505" s="1143"/>
    </row>
    <row r="2506" spans="4:8">
      <c r="D2506" s="238"/>
      <c r="G2506" s="238"/>
      <c r="H2506" s="1143"/>
    </row>
    <row r="2507" spans="4:8">
      <c r="D2507" s="238"/>
      <c r="G2507" s="238"/>
      <c r="H2507" s="1143"/>
    </row>
    <row r="2508" spans="4:8">
      <c r="D2508" s="238"/>
      <c r="G2508" s="238"/>
      <c r="H2508" s="1143"/>
    </row>
    <row r="2509" spans="4:8">
      <c r="D2509" s="238"/>
      <c r="G2509" s="238"/>
      <c r="H2509" s="1143"/>
    </row>
    <row r="2510" spans="4:8">
      <c r="D2510" s="238"/>
      <c r="G2510" s="238"/>
      <c r="H2510" s="1143"/>
    </row>
    <row r="2511" spans="4:8">
      <c r="D2511" s="238"/>
      <c r="G2511" s="238"/>
      <c r="H2511" s="1143"/>
    </row>
    <row r="2512" spans="4:8">
      <c r="D2512" s="238"/>
      <c r="G2512" s="238"/>
      <c r="H2512" s="1143"/>
    </row>
    <row r="2513" spans="4:8">
      <c r="D2513" s="238"/>
      <c r="G2513" s="238"/>
      <c r="H2513" s="1143"/>
    </row>
    <row r="2514" spans="4:8">
      <c r="D2514" s="238"/>
      <c r="G2514" s="238"/>
      <c r="H2514" s="1143"/>
    </row>
    <row r="2515" spans="4:8">
      <c r="D2515" s="238"/>
      <c r="G2515" s="238"/>
      <c r="H2515" s="1143"/>
    </row>
    <row r="2516" spans="4:8">
      <c r="D2516" s="238"/>
      <c r="G2516" s="238"/>
      <c r="H2516" s="1143"/>
    </row>
    <row r="2517" spans="4:8">
      <c r="D2517" s="238"/>
      <c r="G2517" s="238"/>
      <c r="H2517" s="1143"/>
    </row>
    <row r="2518" spans="4:8">
      <c r="D2518" s="238"/>
      <c r="G2518" s="238"/>
      <c r="H2518" s="1143"/>
    </row>
    <row r="2519" spans="4:8">
      <c r="D2519" s="238"/>
      <c r="G2519" s="238"/>
      <c r="H2519" s="1143"/>
    </row>
    <row r="2520" spans="4:8">
      <c r="D2520" s="238"/>
      <c r="G2520" s="238"/>
      <c r="H2520" s="1143"/>
    </row>
    <row r="2521" spans="4:8">
      <c r="D2521" s="238"/>
      <c r="G2521" s="238"/>
      <c r="H2521" s="1143"/>
    </row>
    <row r="2522" spans="4:8">
      <c r="D2522" s="238"/>
      <c r="G2522" s="238"/>
      <c r="H2522" s="1143"/>
    </row>
    <row r="2523" spans="4:8">
      <c r="D2523" s="238"/>
      <c r="G2523" s="238"/>
      <c r="H2523" s="1143"/>
    </row>
    <row r="2524" spans="4:8">
      <c r="D2524" s="238"/>
      <c r="G2524" s="238"/>
      <c r="H2524" s="1143"/>
    </row>
    <row r="2525" spans="4:8">
      <c r="D2525" s="238"/>
      <c r="G2525" s="238"/>
      <c r="H2525" s="1143"/>
    </row>
    <row r="2526" spans="4:8">
      <c r="D2526" s="238"/>
      <c r="G2526" s="238"/>
      <c r="H2526" s="1143"/>
    </row>
    <row r="2527" spans="4:8">
      <c r="D2527" s="238"/>
      <c r="G2527" s="238"/>
      <c r="H2527" s="1143"/>
    </row>
    <row r="2528" spans="4:8">
      <c r="D2528" s="238"/>
      <c r="G2528" s="238"/>
      <c r="H2528" s="1143"/>
    </row>
    <row r="2529" spans="4:8">
      <c r="D2529" s="238"/>
      <c r="G2529" s="238"/>
      <c r="H2529" s="1143"/>
    </row>
    <row r="2530" spans="4:8">
      <c r="D2530" s="238"/>
      <c r="G2530" s="238"/>
      <c r="H2530" s="1143"/>
    </row>
    <row r="2531" spans="4:8">
      <c r="D2531" s="238"/>
      <c r="G2531" s="238"/>
      <c r="H2531" s="1143"/>
    </row>
    <row r="2532" spans="4:8">
      <c r="D2532" s="238"/>
      <c r="G2532" s="238"/>
      <c r="H2532" s="1143"/>
    </row>
    <row r="2533" spans="4:8">
      <c r="D2533" s="238"/>
      <c r="G2533" s="238"/>
      <c r="H2533" s="1143"/>
    </row>
    <row r="2534" spans="4:8">
      <c r="D2534" s="238"/>
      <c r="G2534" s="238"/>
      <c r="H2534" s="1143"/>
    </row>
    <row r="2535" spans="4:8">
      <c r="D2535" s="238"/>
      <c r="G2535" s="238"/>
      <c r="H2535" s="1143"/>
    </row>
    <row r="2536" spans="4:8">
      <c r="D2536" s="238"/>
      <c r="G2536" s="238"/>
      <c r="H2536" s="1143"/>
    </row>
    <row r="2537" spans="4:8">
      <c r="D2537" s="238"/>
      <c r="G2537" s="238"/>
      <c r="H2537" s="1143"/>
    </row>
    <row r="2538" spans="4:8">
      <c r="D2538" s="238"/>
      <c r="G2538" s="238"/>
      <c r="H2538" s="1143"/>
    </row>
    <row r="2539" spans="4:8">
      <c r="D2539" s="238"/>
      <c r="G2539" s="238"/>
      <c r="H2539" s="1143"/>
    </row>
    <row r="2540" spans="4:8">
      <c r="D2540" s="238"/>
      <c r="G2540" s="238"/>
      <c r="H2540" s="1143"/>
    </row>
    <row r="2541" spans="4:8">
      <c r="D2541" s="238"/>
      <c r="G2541" s="238"/>
      <c r="H2541" s="1143"/>
    </row>
    <row r="2542" spans="4:8">
      <c r="D2542" s="238"/>
      <c r="G2542" s="238"/>
      <c r="H2542" s="1143"/>
    </row>
    <row r="2543" spans="4:8">
      <c r="D2543" s="238"/>
      <c r="G2543" s="238"/>
      <c r="H2543" s="1143"/>
    </row>
    <row r="2544" spans="4:8">
      <c r="D2544" s="238"/>
      <c r="G2544" s="238"/>
      <c r="H2544" s="1143"/>
    </row>
    <row r="2545" spans="4:8">
      <c r="D2545" s="238"/>
      <c r="G2545" s="238"/>
      <c r="H2545" s="1143"/>
    </row>
    <row r="2546" spans="4:8">
      <c r="D2546" s="238"/>
      <c r="G2546" s="238"/>
      <c r="H2546" s="1143"/>
    </row>
    <row r="2547" spans="4:8">
      <c r="D2547" s="238"/>
      <c r="G2547" s="238"/>
      <c r="H2547" s="1143"/>
    </row>
    <row r="2548" spans="4:8">
      <c r="D2548" s="238"/>
      <c r="G2548" s="238"/>
      <c r="H2548" s="1143"/>
    </row>
    <row r="2549" spans="4:8">
      <c r="D2549" s="238"/>
      <c r="G2549" s="238"/>
      <c r="H2549" s="1143"/>
    </row>
    <row r="2550" spans="4:8">
      <c r="D2550" s="238"/>
      <c r="G2550" s="238"/>
      <c r="H2550" s="1143"/>
    </row>
    <row r="2551" spans="4:8">
      <c r="D2551" s="238"/>
      <c r="G2551" s="238"/>
      <c r="H2551" s="1143"/>
    </row>
    <row r="2552" spans="4:8">
      <c r="D2552" s="238"/>
      <c r="G2552" s="238"/>
      <c r="H2552" s="1143"/>
    </row>
    <row r="2553" spans="4:8">
      <c r="D2553" s="238"/>
      <c r="G2553" s="238"/>
      <c r="H2553" s="1143"/>
    </row>
    <row r="2554" spans="4:8">
      <c r="D2554" s="238"/>
      <c r="G2554" s="238"/>
      <c r="H2554" s="1143"/>
    </row>
    <row r="2555" spans="4:8">
      <c r="D2555" s="238"/>
      <c r="G2555" s="238"/>
      <c r="H2555" s="1143"/>
    </row>
    <row r="2556" spans="4:8">
      <c r="D2556" s="238"/>
      <c r="G2556" s="238"/>
      <c r="H2556" s="1143"/>
    </row>
    <row r="2557" spans="4:8">
      <c r="D2557" s="238"/>
      <c r="G2557" s="238"/>
      <c r="H2557" s="1143"/>
    </row>
    <row r="2558" spans="4:8">
      <c r="D2558" s="238"/>
      <c r="G2558" s="238"/>
      <c r="H2558" s="1143"/>
    </row>
    <row r="2559" spans="4:8">
      <c r="D2559" s="238"/>
      <c r="G2559" s="238"/>
      <c r="H2559" s="1143"/>
    </row>
    <row r="2560" spans="4:8">
      <c r="D2560" s="238"/>
      <c r="G2560" s="238"/>
      <c r="H2560" s="1143"/>
    </row>
    <row r="2561" spans="4:8">
      <c r="D2561" s="238"/>
      <c r="G2561" s="238"/>
      <c r="H2561" s="1143"/>
    </row>
    <row r="2562" spans="4:8">
      <c r="D2562" s="238"/>
      <c r="G2562" s="238"/>
      <c r="H2562" s="1143"/>
    </row>
    <row r="2563" spans="4:8">
      <c r="D2563" s="238"/>
      <c r="G2563" s="238"/>
      <c r="H2563" s="1143"/>
    </row>
    <row r="2564" spans="4:8">
      <c r="D2564" s="238"/>
      <c r="G2564" s="238"/>
      <c r="H2564" s="1143"/>
    </row>
    <row r="2565" spans="4:8">
      <c r="D2565" s="238"/>
      <c r="G2565" s="238"/>
      <c r="H2565" s="1143"/>
    </row>
    <row r="2566" spans="4:8">
      <c r="D2566" s="238"/>
      <c r="G2566" s="238"/>
      <c r="H2566" s="1143"/>
    </row>
    <row r="2567" spans="4:8">
      <c r="D2567" s="238"/>
      <c r="G2567" s="238"/>
      <c r="H2567" s="1143"/>
    </row>
    <row r="2568" spans="4:8">
      <c r="D2568" s="238"/>
      <c r="G2568" s="238"/>
      <c r="H2568" s="1143"/>
    </row>
    <row r="2569" spans="4:8">
      <c r="D2569" s="238"/>
      <c r="G2569" s="238"/>
      <c r="H2569" s="1143"/>
    </row>
    <row r="2570" spans="4:8">
      <c r="D2570" s="238"/>
      <c r="G2570" s="238"/>
      <c r="H2570" s="1143"/>
    </row>
    <row r="2571" spans="4:8">
      <c r="D2571" s="238"/>
      <c r="G2571" s="238"/>
      <c r="H2571" s="1143"/>
    </row>
    <row r="2572" spans="4:8">
      <c r="D2572" s="238"/>
      <c r="G2572" s="238"/>
      <c r="H2572" s="1143"/>
    </row>
    <row r="2573" spans="4:8">
      <c r="D2573" s="238"/>
      <c r="G2573" s="238"/>
      <c r="H2573" s="1143"/>
    </row>
    <row r="2574" spans="4:8">
      <c r="D2574" s="238"/>
      <c r="G2574" s="238"/>
      <c r="H2574" s="1143"/>
    </row>
    <row r="2575" spans="4:8">
      <c r="D2575" s="238"/>
      <c r="G2575" s="238"/>
      <c r="H2575" s="1143"/>
    </row>
    <row r="2576" spans="4:8">
      <c r="D2576" s="238"/>
      <c r="G2576" s="238"/>
      <c r="H2576" s="1143"/>
    </row>
    <row r="2577" spans="4:8">
      <c r="D2577" s="238"/>
      <c r="G2577" s="238"/>
      <c r="H2577" s="1143"/>
    </row>
    <row r="2578" spans="4:8">
      <c r="D2578" s="238"/>
      <c r="G2578" s="238"/>
      <c r="H2578" s="1143"/>
    </row>
    <row r="2579" spans="4:8">
      <c r="D2579" s="238"/>
      <c r="G2579" s="238"/>
      <c r="H2579" s="1143"/>
    </row>
    <row r="2580" spans="4:8">
      <c r="D2580" s="238"/>
      <c r="G2580" s="238"/>
      <c r="H2580" s="1143"/>
    </row>
    <row r="2581" spans="4:8">
      <c r="D2581" s="238"/>
      <c r="G2581" s="238"/>
      <c r="H2581" s="1143"/>
    </row>
    <row r="2582" spans="4:8">
      <c r="D2582" s="238"/>
      <c r="G2582" s="238"/>
      <c r="H2582" s="1143"/>
    </row>
    <row r="2583" spans="4:8">
      <c r="D2583" s="238"/>
      <c r="G2583" s="238"/>
      <c r="H2583" s="1143"/>
    </row>
    <row r="2584" spans="4:8">
      <c r="D2584" s="238"/>
      <c r="G2584" s="238"/>
      <c r="H2584" s="1143"/>
    </row>
    <row r="2585" spans="4:8">
      <c r="D2585" s="238"/>
      <c r="G2585" s="238"/>
      <c r="H2585" s="1143"/>
    </row>
    <row r="2586" spans="4:8">
      <c r="D2586" s="238"/>
      <c r="G2586" s="238"/>
      <c r="H2586" s="1143"/>
    </row>
    <row r="2587" spans="4:8">
      <c r="D2587" s="238"/>
      <c r="G2587" s="238"/>
      <c r="H2587" s="1143"/>
    </row>
    <row r="2588" spans="4:8">
      <c r="D2588" s="238"/>
      <c r="G2588" s="238"/>
      <c r="H2588" s="1143"/>
    </row>
    <row r="2589" spans="4:8">
      <c r="D2589" s="238"/>
      <c r="G2589" s="238"/>
      <c r="H2589" s="1143"/>
    </row>
    <row r="2590" spans="4:8">
      <c r="D2590" s="238"/>
      <c r="G2590" s="238"/>
      <c r="H2590" s="1143"/>
    </row>
    <row r="2591" spans="4:8">
      <c r="D2591" s="238"/>
      <c r="G2591" s="238"/>
      <c r="H2591" s="1143"/>
    </row>
    <row r="2592" spans="4:8">
      <c r="D2592" s="238"/>
      <c r="G2592" s="238"/>
      <c r="H2592" s="1143"/>
    </row>
    <row r="2593" spans="4:8">
      <c r="D2593" s="238"/>
      <c r="G2593" s="238"/>
      <c r="H2593" s="1143"/>
    </row>
    <row r="2594" spans="4:8">
      <c r="D2594" s="238"/>
      <c r="G2594" s="238"/>
      <c r="H2594" s="1143"/>
    </row>
    <row r="2595" spans="4:8">
      <c r="D2595" s="238"/>
      <c r="G2595" s="238"/>
      <c r="H2595" s="1143"/>
    </row>
    <row r="2596" spans="4:8">
      <c r="D2596" s="238"/>
      <c r="G2596" s="238"/>
      <c r="H2596" s="1143"/>
    </row>
    <row r="2597" spans="4:8">
      <c r="D2597" s="238"/>
      <c r="G2597" s="238"/>
      <c r="H2597" s="1143"/>
    </row>
    <row r="2598" spans="4:8">
      <c r="D2598" s="238"/>
      <c r="G2598" s="238"/>
      <c r="H2598" s="1143"/>
    </row>
    <row r="2599" spans="4:8">
      <c r="D2599" s="238"/>
      <c r="G2599" s="238"/>
      <c r="H2599" s="1143"/>
    </row>
    <row r="2600" spans="4:8">
      <c r="D2600" s="238"/>
      <c r="G2600" s="238"/>
      <c r="H2600" s="1143"/>
    </row>
    <row r="2601" spans="4:8">
      <c r="D2601" s="238"/>
      <c r="G2601" s="238"/>
      <c r="H2601" s="1143"/>
    </row>
    <row r="2602" spans="4:8">
      <c r="D2602" s="238"/>
      <c r="G2602" s="238"/>
      <c r="H2602" s="1143"/>
    </row>
    <row r="2603" spans="4:8">
      <c r="D2603" s="238"/>
      <c r="G2603" s="238"/>
      <c r="H2603" s="1143"/>
    </row>
    <row r="2604" spans="4:8">
      <c r="D2604" s="238"/>
      <c r="G2604" s="238"/>
      <c r="H2604" s="1143"/>
    </row>
    <row r="2605" spans="4:8">
      <c r="D2605" s="238"/>
      <c r="G2605" s="238"/>
      <c r="H2605" s="1143"/>
    </row>
    <row r="2606" spans="4:8">
      <c r="D2606" s="238"/>
      <c r="G2606" s="238"/>
      <c r="H2606" s="1143"/>
    </row>
    <row r="2607" spans="4:8">
      <c r="D2607" s="238"/>
      <c r="G2607" s="238"/>
      <c r="H2607" s="1143"/>
    </row>
    <row r="2608" spans="4:8">
      <c r="D2608" s="238"/>
      <c r="G2608" s="238"/>
      <c r="H2608" s="1143"/>
    </row>
    <row r="2609" spans="4:8">
      <c r="D2609" s="238"/>
      <c r="G2609" s="238"/>
      <c r="H2609" s="1143"/>
    </row>
    <row r="2610" spans="4:8">
      <c r="D2610" s="238"/>
      <c r="G2610" s="238"/>
      <c r="H2610" s="1143"/>
    </row>
    <row r="2611" spans="4:8">
      <c r="D2611" s="238"/>
      <c r="G2611" s="238"/>
      <c r="H2611" s="1143"/>
    </row>
    <row r="2612" spans="4:8">
      <c r="D2612" s="238"/>
      <c r="G2612" s="238"/>
      <c r="H2612" s="1143"/>
    </row>
    <row r="2613" spans="4:8">
      <c r="D2613" s="238"/>
      <c r="G2613" s="238"/>
      <c r="H2613" s="1143"/>
    </row>
    <row r="2614" spans="4:8">
      <c r="D2614" s="238"/>
      <c r="G2614" s="238"/>
      <c r="H2614" s="1143"/>
    </row>
    <row r="2615" spans="4:8">
      <c r="D2615" s="238"/>
      <c r="G2615" s="238"/>
      <c r="H2615" s="1143"/>
    </row>
    <row r="2616" spans="4:8">
      <c r="D2616" s="238"/>
      <c r="G2616" s="238"/>
      <c r="H2616" s="1143"/>
    </row>
    <row r="2617" spans="4:8">
      <c r="D2617" s="238"/>
      <c r="G2617" s="238"/>
      <c r="H2617" s="1143"/>
    </row>
    <row r="2618" spans="4:8">
      <c r="D2618" s="238"/>
      <c r="G2618" s="238"/>
      <c r="H2618" s="1143"/>
    </row>
    <row r="2619" spans="4:8">
      <c r="D2619" s="238"/>
      <c r="G2619" s="238"/>
      <c r="H2619" s="1143"/>
    </row>
    <row r="2620" spans="4:8">
      <c r="D2620" s="238"/>
      <c r="G2620" s="238"/>
      <c r="H2620" s="1143"/>
    </row>
    <row r="2621" spans="4:8">
      <c r="D2621" s="238"/>
      <c r="G2621" s="238"/>
      <c r="H2621" s="1143"/>
    </row>
    <row r="2622" spans="4:8">
      <c r="D2622" s="238"/>
      <c r="G2622" s="238"/>
      <c r="H2622" s="1143"/>
    </row>
    <row r="2623" spans="4:8">
      <c r="D2623" s="238"/>
      <c r="G2623" s="238"/>
      <c r="H2623" s="1143"/>
    </row>
    <row r="2624" spans="4:8">
      <c r="D2624" s="238"/>
      <c r="G2624" s="238"/>
      <c r="H2624" s="1143"/>
    </row>
    <row r="2625" spans="4:8">
      <c r="D2625" s="238"/>
      <c r="G2625" s="238"/>
      <c r="H2625" s="1143"/>
    </row>
    <row r="2626" spans="4:8">
      <c r="D2626" s="238"/>
      <c r="G2626" s="238"/>
      <c r="H2626" s="1143"/>
    </row>
    <row r="2627" spans="4:8">
      <c r="D2627" s="238"/>
      <c r="G2627" s="238"/>
      <c r="H2627" s="1143"/>
    </row>
    <row r="2628" spans="4:8">
      <c r="D2628" s="238"/>
      <c r="G2628" s="238"/>
      <c r="H2628" s="1143"/>
    </row>
    <row r="2629" spans="4:8">
      <c r="D2629" s="238"/>
      <c r="G2629" s="238"/>
      <c r="H2629" s="1143"/>
    </row>
    <row r="2630" spans="4:8">
      <c r="D2630" s="238"/>
      <c r="G2630" s="238"/>
      <c r="H2630" s="1143"/>
    </row>
    <row r="2631" spans="4:8">
      <c r="D2631" s="238"/>
      <c r="G2631" s="238"/>
      <c r="H2631" s="1143"/>
    </row>
    <row r="2632" spans="4:8">
      <c r="D2632" s="238"/>
      <c r="G2632" s="238"/>
      <c r="H2632" s="1143"/>
    </row>
    <row r="2633" spans="4:8">
      <c r="D2633" s="238"/>
      <c r="G2633" s="238"/>
      <c r="H2633" s="1143"/>
    </row>
    <row r="2634" spans="4:8">
      <c r="D2634" s="238"/>
      <c r="G2634" s="238"/>
      <c r="H2634" s="1143"/>
    </row>
    <row r="2635" spans="4:8">
      <c r="D2635" s="238"/>
      <c r="G2635" s="238"/>
      <c r="H2635" s="1143"/>
    </row>
    <row r="2636" spans="4:8">
      <c r="D2636" s="238"/>
      <c r="G2636" s="238"/>
      <c r="H2636" s="1143"/>
    </row>
    <row r="2637" spans="4:8">
      <c r="D2637" s="238"/>
      <c r="G2637" s="238"/>
      <c r="H2637" s="1143"/>
    </row>
    <row r="2638" spans="4:8">
      <c r="D2638" s="238"/>
      <c r="G2638" s="238"/>
      <c r="H2638" s="1143"/>
    </row>
    <row r="2639" spans="4:8">
      <c r="D2639" s="238"/>
      <c r="G2639" s="238"/>
      <c r="H2639" s="1143"/>
    </row>
    <row r="2640" spans="4:8">
      <c r="D2640" s="238"/>
      <c r="G2640" s="238"/>
      <c r="H2640" s="1143"/>
    </row>
    <row r="2641" spans="4:8">
      <c r="D2641" s="238"/>
      <c r="G2641" s="238"/>
      <c r="H2641" s="1143"/>
    </row>
    <row r="2642" spans="4:8">
      <c r="D2642" s="238"/>
      <c r="G2642" s="238"/>
      <c r="H2642" s="1143"/>
    </row>
    <row r="2643" spans="4:8">
      <c r="D2643" s="238"/>
      <c r="G2643" s="238"/>
      <c r="H2643" s="1143"/>
    </row>
    <row r="2644" spans="4:8">
      <c r="D2644" s="238"/>
      <c r="G2644" s="238"/>
      <c r="H2644" s="1143"/>
    </row>
    <row r="2645" spans="4:8">
      <c r="D2645" s="238"/>
      <c r="G2645" s="238"/>
      <c r="H2645" s="1143"/>
    </row>
    <row r="2646" spans="4:8">
      <c r="D2646" s="238"/>
      <c r="G2646" s="238"/>
      <c r="H2646" s="1143"/>
    </row>
    <row r="2647" spans="4:8">
      <c r="D2647" s="238"/>
      <c r="G2647" s="238"/>
      <c r="H2647" s="1143"/>
    </row>
    <row r="2648" spans="4:8">
      <c r="D2648" s="238"/>
      <c r="G2648" s="238"/>
      <c r="H2648" s="1143"/>
    </row>
    <row r="2649" spans="4:8">
      <c r="D2649" s="238"/>
      <c r="G2649" s="238"/>
      <c r="H2649" s="1143"/>
    </row>
    <row r="2650" spans="4:8">
      <c r="D2650" s="238"/>
      <c r="G2650" s="238"/>
      <c r="H2650" s="1143"/>
    </row>
    <row r="2651" spans="4:8">
      <c r="D2651" s="238"/>
      <c r="G2651" s="238"/>
      <c r="H2651" s="1143"/>
    </row>
    <row r="2652" spans="4:8">
      <c r="D2652" s="238"/>
      <c r="G2652" s="238"/>
      <c r="H2652" s="1143"/>
    </row>
    <row r="2653" spans="4:8">
      <c r="D2653" s="238"/>
      <c r="G2653" s="238"/>
      <c r="H2653" s="1143"/>
    </row>
    <row r="2654" spans="4:8">
      <c r="D2654" s="238"/>
      <c r="G2654" s="238"/>
      <c r="H2654" s="1143"/>
    </row>
    <row r="2655" spans="4:8">
      <c r="D2655" s="238"/>
      <c r="G2655" s="238"/>
      <c r="H2655" s="1143"/>
    </row>
    <row r="2656" spans="4:8">
      <c r="D2656" s="238"/>
      <c r="G2656" s="238"/>
      <c r="H2656" s="1143"/>
    </row>
    <row r="2657" spans="4:8">
      <c r="D2657" s="238"/>
      <c r="G2657" s="238"/>
      <c r="H2657" s="1143"/>
    </row>
    <row r="2658" spans="4:8">
      <c r="D2658" s="238"/>
      <c r="G2658" s="238"/>
      <c r="H2658" s="1143"/>
    </row>
    <row r="2659" spans="4:8">
      <c r="D2659" s="238"/>
      <c r="G2659" s="238"/>
      <c r="H2659" s="1143"/>
    </row>
    <row r="2660" spans="4:8">
      <c r="D2660" s="238"/>
      <c r="G2660" s="238"/>
      <c r="H2660" s="1143"/>
    </row>
    <row r="2661" spans="4:8">
      <c r="D2661" s="238"/>
      <c r="G2661" s="238"/>
      <c r="H2661" s="1143"/>
    </row>
    <row r="2662" spans="4:8">
      <c r="D2662" s="238"/>
      <c r="G2662" s="238"/>
      <c r="H2662" s="1143"/>
    </row>
    <row r="2663" spans="4:8">
      <c r="D2663" s="238"/>
      <c r="G2663" s="238"/>
      <c r="H2663" s="1143"/>
    </row>
    <row r="2664" spans="4:8">
      <c r="D2664" s="238"/>
      <c r="G2664" s="238"/>
      <c r="H2664" s="1143"/>
    </row>
    <row r="2665" spans="4:8">
      <c r="D2665" s="238"/>
      <c r="G2665" s="238"/>
      <c r="H2665" s="1143"/>
    </row>
    <row r="2666" spans="4:8">
      <c r="D2666" s="238"/>
      <c r="G2666" s="238"/>
      <c r="H2666" s="1143"/>
    </row>
    <row r="2667" spans="4:8">
      <c r="D2667" s="238"/>
      <c r="G2667" s="238"/>
      <c r="H2667" s="1143"/>
    </row>
    <row r="2668" spans="4:8">
      <c r="D2668" s="238"/>
      <c r="G2668" s="238"/>
      <c r="H2668" s="1143"/>
    </row>
    <row r="2669" spans="4:8">
      <c r="D2669" s="238"/>
      <c r="G2669" s="238"/>
      <c r="H2669" s="1143"/>
    </row>
    <row r="2670" spans="4:8">
      <c r="D2670" s="238"/>
      <c r="G2670" s="238"/>
      <c r="H2670" s="1143"/>
    </row>
    <row r="2671" spans="4:8">
      <c r="D2671" s="238"/>
      <c r="G2671" s="238"/>
      <c r="H2671" s="1143"/>
    </row>
    <row r="2672" spans="4:8">
      <c r="D2672" s="238"/>
      <c r="G2672" s="238"/>
      <c r="H2672" s="1143"/>
    </row>
    <row r="2673" spans="4:8">
      <c r="D2673" s="238"/>
      <c r="G2673" s="238"/>
      <c r="H2673" s="1143"/>
    </row>
    <row r="2674" spans="4:8">
      <c r="D2674" s="238"/>
      <c r="G2674" s="238"/>
      <c r="H2674" s="1143"/>
    </row>
    <row r="2675" spans="4:8">
      <c r="D2675" s="238"/>
      <c r="G2675" s="238"/>
      <c r="H2675" s="1143"/>
    </row>
    <row r="2676" spans="4:8">
      <c r="D2676" s="238"/>
      <c r="G2676" s="238"/>
      <c r="H2676" s="1143"/>
    </row>
    <row r="2677" spans="4:8">
      <c r="D2677" s="238"/>
      <c r="G2677" s="238"/>
      <c r="H2677" s="1143"/>
    </row>
    <row r="2678" spans="4:8">
      <c r="D2678" s="238"/>
      <c r="G2678" s="238"/>
      <c r="H2678" s="1143"/>
    </row>
    <row r="2679" spans="4:8">
      <c r="D2679" s="238"/>
      <c r="G2679" s="238"/>
      <c r="H2679" s="1143"/>
    </row>
    <row r="2680" spans="4:8">
      <c r="D2680" s="238"/>
      <c r="G2680" s="238"/>
      <c r="H2680" s="1143"/>
    </row>
    <row r="2681" spans="4:8">
      <c r="D2681" s="238"/>
      <c r="G2681" s="238"/>
      <c r="H2681" s="1143"/>
    </row>
    <row r="2682" spans="4:8">
      <c r="D2682" s="238"/>
      <c r="G2682" s="238"/>
      <c r="H2682" s="1143"/>
    </row>
    <row r="2683" spans="4:8">
      <c r="D2683" s="238"/>
      <c r="G2683" s="238"/>
      <c r="H2683" s="1143"/>
    </row>
    <row r="2684" spans="4:8">
      <c r="D2684" s="238"/>
      <c r="G2684" s="238"/>
      <c r="H2684" s="1143"/>
    </row>
    <row r="2685" spans="4:8">
      <c r="D2685" s="238"/>
      <c r="G2685" s="238"/>
      <c r="H2685" s="1143"/>
    </row>
    <row r="2686" spans="4:8">
      <c r="D2686" s="238"/>
      <c r="G2686" s="238"/>
      <c r="H2686" s="1143"/>
    </row>
    <row r="2687" spans="4:8">
      <c r="D2687" s="238"/>
      <c r="G2687" s="238"/>
      <c r="H2687" s="1143"/>
    </row>
    <row r="2688" spans="4:8">
      <c r="D2688" s="238"/>
      <c r="G2688" s="238"/>
      <c r="H2688" s="1143"/>
    </row>
    <row r="2689" spans="4:8">
      <c r="D2689" s="238"/>
      <c r="G2689" s="238"/>
      <c r="H2689" s="1143"/>
    </row>
    <row r="2690" spans="4:8">
      <c r="D2690" s="238"/>
      <c r="G2690" s="238"/>
      <c r="H2690" s="1143"/>
    </row>
    <row r="2691" spans="4:8">
      <c r="D2691" s="238"/>
      <c r="G2691" s="238"/>
      <c r="H2691" s="1143"/>
    </row>
    <row r="2692" spans="4:8">
      <c r="D2692" s="238"/>
      <c r="G2692" s="238"/>
      <c r="H2692" s="1143"/>
    </row>
    <row r="2693" spans="4:8">
      <c r="D2693" s="238"/>
      <c r="G2693" s="238"/>
      <c r="H2693" s="1143"/>
    </row>
    <row r="2694" spans="4:8">
      <c r="D2694" s="238"/>
      <c r="G2694" s="238"/>
      <c r="H2694" s="1143"/>
    </row>
    <row r="2695" spans="4:8">
      <c r="D2695" s="238"/>
      <c r="G2695" s="238"/>
      <c r="H2695" s="1143"/>
    </row>
    <row r="2696" spans="4:8">
      <c r="D2696" s="238"/>
      <c r="G2696" s="707"/>
    </row>
    <row r="2697" spans="4:8">
      <c r="D2697" s="238"/>
      <c r="G2697" s="707"/>
    </row>
    <row r="2698" spans="4:8">
      <c r="D2698" s="238"/>
      <c r="G2698" s="707"/>
    </row>
    <row r="2699" spans="4:8">
      <c r="D2699" s="238"/>
      <c r="G2699" s="707"/>
    </row>
    <row r="2700" spans="4:8">
      <c r="D2700" s="238"/>
      <c r="G2700" s="707"/>
    </row>
    <row r="2701" spans="4:8">
      <c r="D2701" s="238"/>
      <c r="G2701" s="707"/>
      <c r="H2701" s="238"/>
    </row>
    <row r="2702" spans="4:8">
      <c r="D2702" s="238"/>
      <c r="G2702" s="707"/>
      <c r="H2702" s="238"/>
    </row>
    <row r="2703" spans="4:8">
      <c r="D2703" s="238"/>
      <c r="G2703" s="707"/>
      <c r="H2703" s="238"/>
    </row>
    <row r="2704" spans="4:8">
      <c r="D2704" s="238"/>
      <c r="G2704" s="707"/>
      <c r="H2704" s="238"/>
    </row>
    <row r="2705" spans="4:8">
      <c r="D2705" s="238"/>
      <c r="G2705" s="707"/>
      <c r="H2705" s="238"/>
    </row>
    <row r="2706" spans="4:8">
      <c r="D2706" s="238"/>
      <c r="G2706" s="707"/>
      <c r="H2706" s="238"/>
    </row>
    <row r="2707" spans="4:8">
      <c r="D2707" s="238"/>
      <c r="G2707" s="707"/>
      <c r="H2707" s="238"/>
    </row>
    <row r="2708" spans="4:8">
      <c r="D2708" s="238"/>
      <c r="G2708" s="707"/>
      <c r="H2708" s="238"/>
    </row>
    <row r="2709" spans="4:8">
      <c r="D2709" s="238"/>
      <c r="G2709" s="707"/>
      <c r="H2709" s="238"/>
    </row>
    <row r="2710" spans="4:8">
      <c r="D2710" s="238"/>
      <c r="G2710" s="707"/>
      <c r="H2710" s="238"/>
    </row>
    <row r="2711" spans="4:8">
      <c r="D2711" s="238"/>
      <c r="G2711" s="707"/>
      <c r="H2711" s="238"/>
    </row>
    <row r="2712" spans="4:8">
      <c r="D2712" s="238"/>
      <c r="G2712" s="707"/>
      <c r="H2712" s="238"/>
    </row>
    <row r="2713" spans="4:8">
      <c r="D2713" s="238"/>
      <c r="G2713" s="707"/>
      <c r="H2713" s="238"/>
    </row>
    <row r="2714" spans="4:8">
      <c r="D2714" s="238"/>
      <c r="G2714" s="707"/>
      <c r="H2714" s="238"/>
    </row>
    <row r="2715" spans="4:8">
      <c r="D2715" s="238"/>
      <c r="G2715" s="707"/>
      <c r="H2715" s="238"/>
    </row>
    <row r="2716" spans="4:8">
      <c r="D2716" s="238"/>
      <c r="G2716" s="707"/>
      <c r="H2716" s="238"/>
    </row>
    <row r="2717" spans="4:8">
      <c r="D2717" s="238"/>
      <c r="G2717" s="707"/>
    </row>
    <row r="2718" spans="4:8">
      <c r="D2718" s="238"/>
      <c r="G2718" s="707"/>
    </row>
    <row r="2719" spans="4:8">
      <c r="D2719" s="238"/>
      <c r="G2719" s="707"/>
    </row>
    <row r="2720" spans="4:8">
      <c r="D2720" s="238"/>
      <c r="G2720" s="238"/>
      <c r="H2720" s="1143"/>
    </row>
    <row r="2721" spans="4:8">
      <c r="D2721" s="238"/>
      <c r="G2721" s="238"/>
      <c r="H2721" s="1143"/>
    </row>
    <row r="2722" spans="4:8">
      <c r="D2722" s="238"/>
      <c r="G2722" s="238"/>
      <c r="H2722" s="1143"/>
    </row>
    <row r="2723" spans="4:8">
      <c r="D2723" s="238"/>
      <c r="G2723" s="238"/>
      <c r="H2723" s="1143"/>
    </row>
    <row r="2724" spans="4:8">
      <c r="D2724" s="238"/>
      <c r="G2724" s="238"/>
      <c r="H2724" s="1143"/>
    </row>
    <row r="2725" spans="4:8">
      <c r="D2725" s="238"/>
      <c r="G2725" s="238"/>
      <c r="H2725" s="1143"/>
    </row>
    <row r="2726" spans="4:8">
      <c r="D2726" s="238"/>
      <c r="G2726" s="238"/>
      <c r="H2726" s="1143"/>
    </row>
    <row r="2727" spans="4:8">
      <c r="D2727" s="238"/>
      <c r="G2727" s="238"/>
      <c r="H2727" s="1143"/>
    </row>
    <row r="2733" spans="4:8">
      <c r="D2733" s="238"/>
      <c r="E2733" s="238"/>
      <c r="G2733" s="238"/>
      <c r="H2733" s="238"/>
    </row>
    <row r="2734" spans="4:8">
      <c r="D2734" s="238"/>
      <c r="E2734" s="238"/>
      <c r="G2734" s="238"/>
      <c r="H2734" s="238"/>
    </row>
    <row r="2735" spans="4:8">
      <c r="D2735" s="238"/>
      <c r="E2735" s="238"/>
      <c r="G2735" s="238"/>
      <c r="H2735" s="238"/>
    </row>
    <row r="2736" spans="4:8">
      <c r="D2736" s="238"/>
      <c r="E2736" s="238"/>
      <c r="G2736" s="238"/>
      <c r="H2736" s="238"/>
    </row>
    <row r="2737" spans="4:8">
      <c r="D2737" s="238"/>
      <c r="E2737" s="238"/>
      <c r="G2737" s="238"/>
      <c r="H2737" s="238"/>
    </row>
    <row r="2738" spans="4:8">
      <c r="D2738" s="238"/>
      <c r="E2738" s="238"/>
      <c r="G2738" s="238"/>
      <c r="H2738" s="238"/>
    </row>
    <row r="2739" spans="4:8">
      <c r="D2739" s="238"/>
      <c r="E2739" s="238"/>
      <c r="G2739" s="238"/>
      <c r="H2739" s="238"/>
    </row>
    <row r="2740" spans="4:8">
      <c r="D2740" s="238"/>
      <c r="E2740" s="238"/>
      <c r="G2740" s="238"/>
      <c r="H2740" s="238"/>
    </row>
    <row r="2741" spans="4:8">
      <c r="D2741" s="238"/>
      <c r="E2741" s="238"/>
      <c r="G2741" s="238"/>
      <c r="H2741" s="238"/>
    </row>
    <row r="2742" spans="4:8">
      <c r="D2742" s="238"/>
      <c r="E2742" s="238"/>
      <c r="G2742" s="238"/>
      <c r="H2742" s="238"/>
    </row>
    <row r="2743" spans="4:8">
      <c r="D2743" s="238"/>
      <c r="E2743" s="238"/>
      <c r="G2743" s="238"/>
      <c r="H2743" s="238"/>
    </row>
    <row r="2744" spans="4:8">
      <c r="D2744" s="238"/>
      <c r="E2744" s="238"/>
      <c r="G2744" s="238"/>
      <c r="H2744" s="238"/>
    </row>
    <row r="2745" spans="4:8">
      <c r="D2745" s="238"/>
      <c r="E2745" s="238"/>
      <c r="G2745" s="238"/>
      <c r="H2745" s="238"/>
    </row>
    <row r="2746" spans="4:8">
      <c r="D2746" s="238"/>
      <c r="E2746" s="238"/>
      <c r="G2746" s="238"/>
      <c r="H2746" s="238"/>
    </row>
    <row r="2747" spans="4:8">
      <c r="D2747" s="238"/>
      <c r="E2747" s="238"/>
      <c r="G2747" s="238"/>
      <c r="H2747" s="238"/>
    </row>
    <row r="2748" spans="4:8">
      <c r="D2748" s="238"/>
      <c r="E2748" s="238"/>
      <c r="G2748" s="238"/>
      <c r="H2748" s="238"/>
    </row>
    <row r="2749" spans="4:8">
      <c r="D2749" s="238"/>
      <c r="E2749" s="238"/>
      <c r="G2749" s="238"/>
      <c r="H2749" s="238"/>
    </row>
    <row r="2750" spans="4:8">
      <c r="D2750" s="238"/>
      <c r="E2750" s="238"/>
      <c r="G2750" s="238"/>
      <c r="H2750" s="238"/>
    </row>
    <row r="2751" spans="4:8">
      <c r="D2751" s="238"/>
      <c r="E2751" s="238"/>
      <c r="G2751" s="238"/>
      <c r="H2751" s="238"/>
    </row>
    <row r="2752" spans="4:8">
      <c r="D2752" s="238"/>
      <c r="E2752" s="238"/>
      <c r="G2752" s="238"/>
      <c r="H2752" s="238"/>
    </row>
    <row r="2753" spans="4:8">
      <c r="D2753" s="238"/>
      <c r="E2753" s="238"/>
      <c r="G2753" s="238"/>
      <c r="H2753" s="238"/>
    </row>
    <row r="2754" spans="4:8">
      <c r="D2754" s="238"/>
      <c r="E2754" s="238"/>
      <c r="G2754" s="238"/>
      <c r="H2754" s="238"/>
    </row>
    <row r="2755" spans="4:8">
      <c r="D2755" s="238"/>
      <c r="E2755" s="238"/>
      <c r="G2755" s="238"/>
      <c r="H2755" s="238"/>
    </row>
    <row r="2756" spans="4:8">
      <c r="D2756" s="238"/>
      <c r="E2756" s="238"/>
      <c r="G2756" s="238"/>
      <c r="H2756" s="238"/>
    </row>
    <row r="2757" spans="4:8">
      <c r="D2757" s="238"/>
      <c r="E2757" s="238"/>
      <c r="G2757" s="238"/>
      <c r="H2757" s="238"/>
    </row>
    <row r="2758" spans="4:8">
      <c r="D2758" s="238"/>
      <c r="E2758" s="238"/>
      <c r="G2758" s="238"/>
      <c r="H2758" s="238"/>
    </row>
    <row r="2759" spans="4:8">
      <c r="D2759" s="238"/>
      <c r="E2759" s="238"/>
      <c r="G2759" s="238"/>
      <c r="H2759" s="238"/>
    </row>
    <row r="2760" spans="4:8">
      <c r="D2760" s="238"/>
      <c r="E2760" s="238"/>
      <c r="G2760" s="238"/>
      <c r="H2760" s="238"/>
    </row>
    <row r="2761" spans="4:8">
      <c r="D2761" s="238"/>
      <c r="E2761" s="238"/>
      <c r="G2761" s="238"/>
      <c r="H2761" s="238"/>
    </row>
    <row r="2762" spans="4:8">
      <c r="D2762" s="238"/>
      <c r="E2762" s="238"/>
      <c r="G2762" s="238"/>
      <c r="H2762" s="238"/>
    </row>
    <row r="2763" spans="4:8">
      <c r="D2763" s="238"/>
      <c r="E2763" s="238"/>
      <c r="G2763" s="238"/>
      <c r="H2763" s="238"/>
    </row>
    <row r="2764" spans="4:8">
      <c r="D2764" s="238"/>
      <c r="E2764" s="238"/>
      <c r="G2764" s="238"/>
      <c r="H2764" s="238"/>
    </row>
    <row r="2765" spans="4:8">
      <c r="D2765" s="238"/>
      <c r="E2765" s="238"/>
      <c r="G2765" s="238"/>
      <c r="H2765" s="238"/>
    </row>
    <row r="2766" spans="4:8">
      <c r="D2766" s="238"/>
      <c r="E2766" s="238"/>
      <c r="G2766" s="238"/>
      <c r="H2766" s="238"/>
    </row>
    <row r="2767" spans="4:8">
      <c r="D2767" s="238"/>
      <c r="E2767" s="238"/>
      <c r="G2767" s="238"/>
      <c r="H2767" s="238"/>
    </row>
    <row r="2768" spans="4:8">
      <c r="D2768" s="238"/>
      <c r="E2768" s="238"/>
      <c r="G2768" s="238"/>
      <c r="H2768" s="238"/>
    </row>
    <row r="2769" spans="4:8">
      <c r="D2769" s="238"/>
      <c r="E2769" s="238"/>
      <c r="G2769" s="238"/>
      <c r="H2769" s="238"/>
    </row>
    <row r="2770" spans="4:8">
      <c r="D2770" s="238"/>
      <c r="E2770" s="238"/>
      <c r="G2770" s="238"/>
      <c r="H2770" s="238"/>
    </row>
    <row r="2771" spans="4:8">
      <c r="D2771" s="238"/>
      <c r="E2771" s="238"/>
      <c r="G2771" s="238"/>
      <c r="H2771" s="238"/>
    </row>
    <row r="2772" spans="4:8">
      <c r="D2772" s="238"/>
      <c r="E2772" s="238"/>
      <c r="G2772" s="238"/>
      <c r="H2772" s="238"/>
    </row>
    <row r="2773" spans="4:8">
      <c r="D2773" s="238"/>
      <c r="E2773" s="238"/>
      <c r="G2773" s="238"/>
      <c r="H2773" s="238"/>
    </row>
    <row r="2774" spans="4:8">
      <c r="D2774" s="238"/>
      <c r="E2774" s="238"/>
      <c r="G2774" s="238"/>
      <c r="H2774" s="238"/>
    </row>
    <row r="2775" spans="4:8">
      <c r="D2775" s="238"/>
      <c r="E2775" s="238"/>
      <c r="G2775" s="238"/>
      <c r="H2775" s="238"/>
    </row>
    <row r="2776" spans="4:8">
      <c r="D2776" s="238"/>
      <c r="E2776" s="238"/>
      <c r="G2776" s="238"/>
      <c r="H2776" s="238"/>
    </row>
    <row r="2777" spans="4:8">
      <c r="D2777" s="238"/>
      <c r="E2777" s="238"/>
      <c r="G2777" s="238"/>
      <c r="H2777" s="238"/>
    </row>
    <row r="2778" spans="4:8">
      <c r="D2778" s="238"/>
      <c r="E2778" s="238"/>
      <c r="G2778" s="238"/>
      <c r="H2778" s="238"/>
    </row>
    <row r="2779" spans="4:8">
      <c r="D2779" s="238"/>
      <c r="E2779" s="238"/>
      <c r="G2779" s="238"/>
      <c r="H2779" s="238"/>
    </row>
    <row r="2780" spans="4:8">
      <c r="D2780" s="238"/>
      <c r="E2780" s="238"/>
      <c r="G2780" s="238"/>
      <c r="H2780" s="238"/>
    </row>
    <row r="2781" spans="4:8">
      <c r="D2781" s="238"/>
      <c r="E2781" s="238"/>
      <c r="G2781" s="238"/>
      <c r="H2781" s="238"/>
    </row>
    <row r="2782" spans="4:8">
      <c r="D2782" s="238"/>
      <c r="E2782" s="238"/>
      <c r="G2782" s="238"/>
      <c r="H2782" s="238"/>
    </row>
    <row r="2783" spans="4:8">
      <c r="D2783" s="238"/>
      <c r="E2783" s="238"/>
      <c r="G2783" s="238"/>
      <c r="H2783" s="238"/>
    </row>
    <row r="2784" spans="4:8">
      <c r="D2784" s="238"/>
      <c r="E2784" s="238"/>
      <c r="G2784" s="238"/>
      <c r="H2784" s="238"/>
    </row>
    <row r="2785" spans="4:8">
      <c r="D2785" s="238"/>
      <c r="E2785" s="238"/>
      <c r="G2785" s="238"/>
      <c r="H2785" s="238"/>
    </row>
    <row r="2786" spans="4:8">
      <c r="D2786" s="238"/>
      <c r="E2786" s="238"/>
      <c r="G2786" s="238"/>
      <c r="H2786" s="238"/>
    </row>
    <row r="2787" spans="4:8">
      <c r="D2787" s="238"/>
      <c r="E2787" s="238"/>
      <c r="G2787" s="238"/>
      <c r="H2787" s="238"/>
    </row>
    <row r="2788" spans="4:8">
      <c r="D2788" s="238"/>
      <c r="E2788" s="238"/>
      <c r="G2788" s="238"/>
      <c r="H2788" s="238"/>
    </row>
    <row r="2789" spans="4:8">
      <c r="D2789" s="238"/>
      <c r="E2789" s="238"/>
      <c r="G2789" s="238"/>
      <c r="H2789" s="238"/>
    </row>
    <row r="2790" spans="4:8">
      <c r="D2790" s="238"/>
      <c r="E2790" s="238"/>
      <c r="G2790" s="238"/>
      <c r="H2790" s="238"/>
    </row>
    <row r="2791" spans="4:8">
      <c r="D2791" s="238"/>
      <c r="E2791" s="238"/>
      <c r="G2791" s="238"/>
      <c r="H2791" s="238"/>
    </row>
    <row r="2792" spans="4:8">
      <c r="D2792" s="238"/>
      <c r="E2792" s="238"/>
      <c r="G2792" s="238"/>
      <c r="H2792" s="238"/>
    </row>
    <row r="2793" spans="4:8">
      <c r="D2793" s="238"/>
      <c r="E2793" s="238"/>
      <c r="G2793" s="238"/>
      <c r="H2793" s="238"/>
    </row>
    <row r="2794" spans="4:8">
      <c r="D2794" s="238"/>
      <c r="E2794" s="238"/>
      <c r="G2794" s="238"/>
      <c r="H2794" s="238"/>
    </row>
    <row r="2795" spans="4:8">
      <c r="D2795" s="238"/>
      <c r="E2795" s="238"/>
      <c r="G2795" s="238"/>
      <c r="H2795" s="238"/>
    </row>
    <row r="2796" spans="4:8">
      <c r="D2796" s="238"/>
      <c r="E2796" s="238"/>
      <c r="G2796" s="238"/>
      <c r="H2796" s="238"/>
    </row>
    <row r="2797" spans="4:8">
      <c r="D2797" s="238"/>
      <c r="E2797" s="238"/>
      <c r="G2797" s="238"/>
      <c r="H2797" s="238"/>
    </row>
    <row r="2798" spans="4:8">
      <c r="D2798" s="238"/>
      <c r="E2798" s="238"/>
      <c r="G2798" s="238"/>
      <c r="H2798" s="238"/>
    </row>
    <row r="2799" spans="4:8">
      <c r="D2799" s="238"/>
      <c r="E2799" s="238"/>
      <c r="G2799" s="238"/>
      <c r="H2799" s="238"/>
    </row>
    <row r="2800" spans="4:8">
      <c r="D2800" s="238"/>
      <c r="E2800" s="238"/>
      <c r="G2800" s="238"/>
      <c r="H2800" s="238"/>
    </row>
    <row r="2801" spans="4:8">
      <c r="D2801" s="238"/>
      <c r="E2801" s="238"/>
      <c r="G2801" s="238"/>
      <c r="H2801" s="238"/>
    </row>
    <row r="2802" spans="4:8">
      <c r="D2802" s="238"/>
      <c r="E2802" s="238"/>
      <c r="G2802" s="238"/>
      <c r="H2802" s="238"/>
    </row>
    <row r="2803" spans="4:8">
      <c r="D2803" s="238"/>
      <c r="E2803" s="238"/>
      <c r="G2803" s="238"/>
      <c r="H2803" s="238"/>
    </row>
    <row r="2804" spans="4:8">
      <c r="D2804" s="238"/>
      <c r="E2804" s="238"/>
      <c r="G2804" s="238"/>
      <c r="H2804" s="238"/>
    </row>
    <row r="2805" spans="4:8">
      <c r="D2805" s="238"/>
      <c r="E2805" s="238"/>
      <c r="G2805" s="238"/>
      <c r="H2805" s="238"/>
    </row>
    <row r="2806" spans="4:8">
      <c r="D2806" s="238"/>
      <c r="E2806" s="238"/>
      <c r="G2806" s="238"/>
      <c r="H2806" s="238"/>
    </row>
    <row r="2807" spans="4:8">
      <c r="D2807" s="238"/>
      <c r="E2807" s="238"/>
      <c r="G2807" s="238"/>
      <c r="H2807" s="238"/>
    </row>
    <row r="2808" spans="4:8">
      <c r="D2808" s="238"/>
      <c r="E2808" s="238"/>
      <c r="G2808" s="238"/>
      <c r="H2808" s="238"/>
    </row>
    <row r="2809" spans="4:8">
      <c r="D2809" s="238"/>
      <c r="E2809" s="238"/>
      <c r="G2809" s="238"/>
      <c r="H2809" s="238"/>
    </row>
    <row r="2810" spans="4:8">
      <c r="D2810" s="238"/>
      <c r="E2810" s="238"/>
      <c r="G2810" s="238"/>
      <c r="H2810" s="238"/>
    </row>
    <row r="2811" spans="4:8">
      <c r="D2811" s="238"/>
      <c r="E2811" s="238"/>
      <c r="G2811" s="238"/>
      <c r="H2811" s="238"/>
    </row>
    <row r="2812" spans="4:8">
      <c r="D2812" s="238"/>
      <c r="E2812" s="238"/>
      <c r="G2812" s="238"/>
      <c r="H2812" s="238"/>
    </row>
    <row r="2813" spans="4:8">
      <c r="D2813" s="238"/>
      <c r="E2813" s="238"/>
      <c r="G2813" s="238"/>
      <c r="H2813" s="238"/>
    </row>
    <row r="2814" spans="4:8">
      <c r="D2814" s="238"/>
      <c r="E2814" s="238"/>
      <c r="G2814" s="238"/>
      <c r="H2814" s="238"/>
    </row>
    <row r="2815" spans="4:8">
      <c r="D2815" s="238"/>
      <c r="E2815" s="238"/>
      <c r="G2815" s="238"/>
      <c r="H2815" s="238"/>
    </row>
    <row r="2816" spans="4:8">
      <c r="D2816" s="238"/>
      <c r="E2816" s="238"/>
      <c r="G2816" s="238"/>
      <c r="H2816" s="238"/>
    </row>
    <row r="2817" spans="4:8">
      <c r="D2817" s="238"/>
      <c r="E2817" s="238"/>
      <c r="G2817" s="238"/>
      <c r="H2817" s="238"/>
    </row>
    <row r="2818" spans="4:8">
      <c r="D2818" s="238"/>
      <c r="E2818" s="238"/>
      <c r="G2818" s="238"/>
      <c r="H2818" s="238"/>
    </row>
    <row r="2819" spans="4:8">
      <c r="D2819" s="238"/>
      <c r="E2819" s="238"/>
      <c r="G2819" s="238"/>
      <c r="H2819" s="238"/>
    </row>
    <row r="2820" spans="4:8">
      <c r="D2820" s="238"/>
      <c r="E2820" s="238"/>
      <c r="G2820" s="238"/>
      <c r="H2820" s="238"/>
    </row>
  </sheetData>
  <sheetProtection password="AE1F" sheet="1" objects="1" scenarios="1"/>
  <protectedRanges>
    <protectedRange sqref="G4" name="Range1_1_1_1_1_1"/>
  </protectedRanges>
  <mergeCells count="553">
    <mergeCell ref="B1178:B1191"/>
    <mergeCell ref="B984:D984"/>
    <mergeCell ref="B985:D985"/>
    <mergeCell ref="B986:D986"/>
    <mergeCell ref="B987:D987"/>
    <mergeCell ref="B988:C988"/>
    <mergeCell ref="B1678:B1681"/>
    <mergeCell ref="D1678:D1681"/>
    <mergeCell ref="C2063:H2063"/>
    <mergeCell ref="B1972:H1972"/>
    <mergeCell ref="C1973:G1973"/>
    <mergeCell ref="B1974:H1974"/>
    <mergeCell ref="C1975:H1975"/>
    <mergeCell ref="B1976:B1988"/>
    <mergeCell ref="B1510:B1518"/>
    <mergeCell ref="D1510:D1518"/>
    <mergeCell ref="B1519:B1535"/>
    <mergeCell ref="D1519:D1535"/>
    <mergeCell ref="B1536:B1539"/>
    <mergeCell ref="D1536:D1539"/>
    <mergeCell ref="B1540:B1543"/>
    <mergeCell ref="D1540:D1543"/>
    <mergeCell ref="B1466:B1471"/>
    <mergeCell ref="D1466:D1471"/>
    <mergeCell ref="B43:B44"/>
    <mergeCell ref="D43:D44"/>
    <mergeCell ref="B1564:B1567"/>
    <mergeCell ref="D1564:D1567"/>
    <mergeCell ref="B1568:B1571"/>
    <mergeCell ref="B1674:B1677"/>
    <mergeCell ref="D1674:D1677"/>
    <mergeCell ref="B1666:B1669"/>
    <mergeCell ref="D1666:D1669"/>
    <mergeCell ref="B1670:B1673"/>
    <mergeCell ref="D1670:D1673"/>
    <mergeCell ref="B1544:B1547"/>
    <mergeCell ref="D1544:D1547"/>
    <mergeCell ref="B1548:B1551"/>
    <mergeCell ref="D1548:D1551"/>
    <mergeCell ref="B1196:B1199"/>
    <mergeCell ref="B1552:B1555"/>
    <mergeCell ref="D1552:D1555"/>
    <mergeCell ref="B1556:B1559"/>
    <mergeCell ref="D1556:D1559"/>
    <mergeCell ref="B1560:B1563"/>
    <mergeCell ref="D1560:D1563"/>
    <mergeCell ref="B1501:B1509"/>
    <mergeCell ref="D1501:D1509"/>
    <mergeCell ref="B1472:B1490"/>
    <mergeCell ref="D1472:D1490"/>
    <mergeCell ref="B1491:H1491"/>
    <mergeCell ref="B1493:H1493"/>
    <mergeCell ref="C1494:H1494"/>
    <mergeCell ref="B1495:H1495"/>
    <mergeCell ref="B1496:B1500"/>
    <mergeCell ref="D1496:D1500"/>
    <mergeCell ref="B1424:H1424"/>
    <mergeCell ref="C1425:G1425"/>
    <mergeCell ref="B1426:H1426"/>
    <mergeCell ref="C1427:H1427"/>
    <mergeCell ref="B1428:H1428"/>
    <mergeCell ref="B1429:B1448"/>
    <mergeCell ref="D1429:D1448"/>
    <mergeCell ref="B1449:B1465"/>
    <mergeCell ref="D1449:D1465"/>
    <mergeCell ref="B1392:B1397"/>
    <mergeCell ref="D1392:D1397"/>
    <mergeCell ref="B1398:B1404"/>
    <mergeCell ref="D1398:D1404"/>
    <mergeCell ref="B1405:B1411"/>
    <mergeCell ref="D1405:D1411"/>
    <mergeCell ref="B1412:B1418"/>
    <mergeCell ref="D1412:D1418"/>
    <mergeCell ref="B1419:B1423"/>
    <mergeCell ref="D1419:D1423"/>
    <mergeCell ref="B1347:H1347"/>
    <mergeCell ref="C1348:H1348"/>
    <mergeCell ref="B1366:B1372"/>
    <mergeCell ref="B1373:B1386"/>
    <mergeCell ref="B1387:B1391"/>
    <mergeCell ref="D1387:D1391"/>
    <mergeCell ref="B1324:B1327"/>
    <mergeCell ref="D1324:D1327"/>
    <mergeCell ref="D1328:D1344"/>
    <mergeCell ref="B1345:H1345"/>
    <mergeCell ref="B1355:B1365"/>
    <mergeCell ref="B1328:B1344"/>
    <mergeCell ref="B1350:D1350"/>
    <mergeCell ref="B1351:C1351"/>
    <mergeCell ref="B1352:D1352"/>
    <mergeCell ref="B1353:D1353"/>
    <mergeCell ref="B1270:B1273"/>
    <mergeCell ref="D1270:D1273"/>
    <mergeCell ref="B1302:B1304"/>
    <mergeCell ref="D1302:D1304"/>
    <mergeCell ref="B1305:B1307"/>
    <mergeCell ref="D1305:D1307"/>
    <mergeCell ref="B1308:B1310"/>
    <mergeCell ref="D1308:D1310"/>
    <mergeCell ref="B1311:B1313"/>
    <mergeCell ref="D1311:D1313"/>
    <mergeCell ref="B1274:H1274"/>
    <mergeCell ref="B1276:H1276"/>
    <mergeCell ref="C1277:H1277"/>
    <mergeCell ref="B1278:B1280"/>
    <mergeCell ref="D1278:D1280"/>
    <mergeCell ref="B1281:B1283"/>
    <mergeCell ref="D1281:D1283"/>
    <mergeCell ref="B1284:B1286"/>
    <mergeCell ref="D1284:D1286"/>
    <mergeCell ref="B1287:B1289"/>
    <mergeCell ref="D1287:D1289"/>
    <mergeCell ref="B1290:B1292"/>
    <mergeCell ref="D1290:D1292"/>
    <mergeCell ref="B1293:B1295"/>
    <mergeCell ref="B1255:B1257"/>
    <mergeCell ref="D1255:D1257"/>
    <mergeCell ref="B1258:B1260"/>
    <mergeCell ref="D1258:D1260"/>
    <mergeCell ref="B1261:B1263"/>
    <mergeCell ref="D1261:D1263"/>
    <mergeCell ref="B1264:B1266"/>
    <mergeCell ref="D1264:D1266"/>
    <mergeCell ref="B1267:B1269"/>
    <mergeCell ref="D1267:D1269"/>
    <mergeCell ref="B1234:B1236"/>
    <mergeCell ref="B1249:B1251"/>
    <mergeCell ref="D1249:D1251"/>
    <mergeCell ref="B1252:B1254"/>
    <mergeCell ref="D1252:D1254"/>
    <mergeCell ref="B1240:B1242"/>
    <mergeCell ref="D1240:D1242"/>
    <mergeCell ref="B1243:B1245"/>
    <mergeCell ref="D1243:D1245"/>
    <mergeCell ref="B1246:B1248"/>
    <mergeCell ref="D1246:D1248"/>
    <mergeCell ref="B1219:B1223"/>
    <mergeCell ref="D1219:D1223"/>
    <mergeCell ref="C1224:G1224"/>
    <mergeCell ref="B1225:H1225"/>
    <mergeCell ref="B1227:H1227"/>
    <mergeCell ref="B1228:B1230"/>
    <mergeCell ref="D1228:D1230"/>
    <mergeCell ref="B1231:B1233"/>
    <mergeCell ref="D1231:D1233"/>
    <mergeCell ref="B1208:B1211"/>
    <mergeCell ref="D1208:D1211"/>
    <mergeCell ref="B1212:B1214"/>
    <mergeCell ref="D1212:D1214"/>
    <mergeCell ref="B1215:B1218"/>
    <mergeCell ref="D1215:D1218"/>
    <mergeCell ref="B1200:B1203"/>
    <mergeCell ref="B1204:B1207"/>
    <mergeCell ref="D1196:D1199"/>
    <mergeCell ref="D1200:D1203"/>
    <mergeCell ref="D1204:D1207"/>
    <mergeCell ref="B1138:B1141"/>
    <mergeCell ref="D1138:D1141"/>
    <mergeCell ref="B1098:B1107"/>
    <mergeCell ref="D1098:D1107"/>
    <mergeCell ref="B1108:B1111"/>
    <mergeCell ref="D1108:D1111"/>
    <mergeCell ref="B1112:B1116"/>
    <mergeCell ref="D1112:D1116"/>
    <mergeCell ref="B1117:B1121"/>
    <mergeCell ref="D1117:D1121"/>
    <mergeCell ref="B1133:B1137"/>
    <mergeCell ref="D1133:D1137"/>
    <mergeCell ref="B289:B293"/>
    <mergeCell ref="D289:D293"/>
    <mergeCell ref="B294:B298"/>
    <mergeCell ref="D294:D298"/>
    <mergeCell ref="B299:B303"/>
    <mergeCell ref="D299:D303"/>
    <mergeCell ref="B304:B308"/>
    <mergeCell ref="B821:B852"/>
    <mergeCell ref="D821:D852"/>
    <mergeCell ref="B394:B452"/>
    <mergeCell ref="D394:D452"/>
    <mergeCell ref="B453:B490"/>
    <mergeCell ref="D453:D490"/>
    <mergeCell ref="B491:B529"/>
    <mergeCell ref="D589:D621"/>
    <mergeCell ref="B622:B654"/>
    <mergeCell ref="D622:D654"/>
    <mergeCell ref="B655:B691"/>
    <mergeCell ref="D655:D691"/>
    <mergeCell ref="B309:B313"/>
    <mergeCell ref="D309:D313"/>
    <mergeCell ref="B314:B316"/>
    <mergeCell ref="D314:D316"/>
    <mergeCell ref="B317:B349"/>
    <mergeCell ref="B222:H222"/>
    <mergeCell ref="C223:G223"/>
    <mergeCell ref="B224:H224"/>
    <mergeCell ref="C225:H225"/>
    <mergeCell ref="B226:H226"/>
    <mergeCell ref="B227:B283"/>
    <mergeCell ref="D227:D283"/>
    <mergeCell ref="B284:B288"/>
    <mergeCell ref="D284:D288"/>
    <mergeCell ref="B181:B190"/>
    <mergeCell ref="D181:D190"/>
    <mergeCell ref="B191:B199"/>
    <mergeCell ref="D191:D199"/>
    <mergeCell ref="B200:B205"/>
    <mergeCell ref="D200:D205"/>
    <mergeCell ref="B206:B211"/>
    <mergeCell ref="D206:D211"/>
    <mergeCell ref="B212:B221"/>
    <mergeCell ref="D212:D221"/>
    <mergeCell ref="B2120:H2120"/>
    <mergeCell ref="C2121:G2121"/>
    <mergeCell ref="B2122:H2122"/>
    <mergeCell ref="B2123:H2123"/>
    <mergeCell ref="D2125:H2125"/>
    <mergeCell ref="B1763:B1787"/>
    <mergeCell ref="D1763:D1787"/>
    <mergeCell ref="B1788:B1812"/>
    <mergeCell ref="D1788:D1812"/>
    <mergeCell ref="B1813:H1813"/>
    <mergeCell ref="C1814:G1814"/>
    <mergeCell ref="B1815:H1815"/>
    <mergeCell ref="C1816:H1816"/>
    <mergeCell ref="B1817:H1817"/>
    <mergeCell ref="B1818:B1829"/>
    <mergeCell ref="D1818:D1829"/>
    <mergeCell ref="B1830:H1830"/>
    <mergeCell ref="C1831:G1831"/>
    <mergeCell ref="B1832:H1832"/>
    <mergeCell ref="C1833:H1833"/>
    <mergeCell ref="B1834:B1845"/>
    <mergeCell ref="D1834:D1845"/>
    <mergeCell ref="B1846:B1857"/>
    <mergeCell ref="D1846:D1857"/>
    <mergeCell ref="B2:H2"/>
    <mergeCell ref="B7:H7"/>
    <mergeCell ref="C6:H6"/>
    <mergeCell ref="B2115:B2119"/>
    <mergeCell ref="G2116:G2117"/>
    <mergeCell ref="B8:B11"/>
    <mergeCell ref="D8:D11"/>
    <mergeCell ref="B12:B19"/>
    <mergeCell ref="D12:D19"/>
    <mergeCell ref="B20:B36"/>
    <mergeCell ref="D20:D36"/>
    <mergeCell ref="B37:H37"/>
    <mergeCell ref="C38:G38"/>
    <mergeCell ref="B39:H39"/>
    <mergeCell ref="C40:H40"/>
    <mergeCell ref="B41:H41"/>
    <mergeCell ref="B42:H42"/>
    <mergeCell ref="B1006:H1006"/>
    <mergeCell ref="B128:B133"/>
    <mergeCell ref="B530:B557"/>
    <mergeCell ref="D530:D557"/>
    <mergeCell ref="B558:B588"/>
    <mergeCell ref="D558:D588"/>
    <mergeCell ref="B589:B621"/>
    <mergeCell ref="B45:H45"/>
    <mergeCell ref="B46:B49"/>
    <mergeCell ref="D46:D49"/>
    <mergeCell ref="D89:D110"/>
    <mergeCell ref="B111:B116"/>
    <mergeCell ref="D111:D116"/>
    <mergeCell ref="B52:B57"/>
    <mergeCell ref="D52:D57"/>
    <mergeCell ref="B58:B59"/>
    <mergeCell ref="D58:D59"/>
    <mergeCell ref="B62:B68"/>
    <mergeCell ref="D62:D68"/>
    <mergeCell ref="B69:B80"/>
    <mergeCell ref="D69:D80"/>
    <mergeCell ref="B81:B88"/>
    <mergeCell ref="D81:D88"/>
    <mergeCell ref="B117:H117"/>
    <mergeCell ref="C118:G118"/>
    <mergeCell ref="B119:H119"/>
    <mergeCell ref="C120:H120"/>
    <mergeCell ref="B121:H121"/>
    <mergeCell ref="B122:B127"/>
    <mergeCell ref="D122:D127"/>
    <mergeCell ref="B89:B110"/>
    <mergeCell ref="D304:D308"/>
    <mergeCell ref="D128:D133"/>
    <mergeCell ref="B134:B140"/>
    <mergeCell ref="D134:D140"/>
    <mergeCell ref="B141:B147"/>
    <mergeCell ref="D141:D147"/>
    <mergeCell ref="B148:B154"/>
    <mergeCell ref="D148:D154"/>
    <mergeCell ref="B155:B159"/>
    <mergeCell ref="D155:D159"/>
    <mergeCell ref="B160:B165"/>
    <mergeCell ref="D160:D165"/>
    <mergeCell ref="B166:B171"/>
    <mergeCell ref="D166:D171"/>
    <mergeCell ref="B172:B180"/>
    <mergeCell ref="D172:D180"/>
    <mergeCell ref="D317:D349"/>
    <mergeCell ref="B350:B367"/>
    <mergeCell ref="D350:D367"/>
    <mergeCell ref="D491:D529"/>
    <mergeCell ref="B368:B371"/>
    <mergeCell ref="D368:D371"/>
    <mergeCell ref="B372:H372"/>
    <mergeCell ref="C373:G373"/>
    <mergeCell ref="B374:H374"/>
    <mergeCell ref="C375:H375"/>
    <mergeCell ref="B376:H376"/>
    <mergeCell ref="B377:B393"/>
    <mergeCell ref="D377:D393"/>
    <mergeCell ref="D692:D725"/>
    <mergeCell ref="B726:B758"/>
    <mergeCell ref="D726:D758"/>
    <mergeCell ref="B759:B787"/>
    <mergeCell ref="D759:D787"/>
    <mergeCell ref="B788:B820"/>
    <mergeCell ref="D788:D820"/>
    <mergeCell ref="B878:B897"/>
    <mergeCell ref="D878:D897"/>
    <mergeCell ref="B692:B725"/>
    <mergeCell ref="B853:B877"/>
    <mergeCell ref="D853:D877"/>
    <mergeCell ref="B898:B922"/>
    <mergeCell ref="D898:D922"/>
    <mergeCell ref="B923:B950"/>
    <mergeCell ref="D923:D950"/>
    <mergeCell ref="B951:B967"/>
    <mergeCell ref="D951:D967"/>
    <mergeCell ref="B968:H968"/>
    <mergeCell ref="B969:B971"/>
    <mergeCell ref="D969:D971"/>
    <mergeCell ref="B972:H972"/>
    <mergeCell ref="B973:B978"/>
    <mergeCell ref="D973:D978"/>
    <mergeCell ref="C980:G980"/>
    <mergeCell ref="B981:H981"/>
    <mergeCell ref="C982:H982"/>
    <mergeCell ref="B983:H983"/>
    <mergeCell ref="B979:H979"/>
    <mergeCell ref="B1024:B1027"/>
    <mergeCell ref="D1024:D1027"/>
    <mergeCell ref="B1009:D1010"/>
    <mergeCell ref="B989:B1003"/>
    <mergeCell ref="B1004:H1004"/>
    <mergeCell ref="B1008:H1008"/>
    <mergeCell ref="B1011:H1011"/>
    <mergeCell ref="B1012:B1015"/>
    <mergeCell ref="D1012:D1015"/>
    <mergeCell ref="B1016:B1019"/>
    <mergeCell ref="D1016:D1019"/>
    <mergeCell ref="B1020:B1023"/>
    <mergeCell ref="D1020:D1023"/>
    <mergeCell ref="B1028:B1031"/>
    <mergeCell ref="D1028:D1031"/>
    <mergeCell ref="B1032:B1035"/>
    <mergeCell ref="D1032:D1035"/>
    <mergeCell ref="B1036:B1039"/>
    <mergeCell ref="D1036:D1039"/>
    <mergeCell ref="B1040:B1043"/>
    <mergeCell ref="D1040:D1043"/>
    <mergeCell ref="B1044:B1047"/>
    <mergeCell ref="D1044:D1047"/>
    <mergeCell ref="B1048:B1051"/>
    <mergeCell ref="D1048:D1051"/>
    <mergeCell ref="B1052:B1055"/>
    <mergeCell ref="D1052:D1055"/>
    <mergeCell ref="B1056:B1059"/>
    <mergeCell ref="D1056:D1059"/>
    <mergeCell ref="B1060:B1067"/>
    <mergeCell ref="D1060:D1067"/>
    <mergeCell ref="B1122:B1132"/>
    <mergeCell ref="D1122:D1132"/>
    <mergeCell ref="B1068:B1075"/>
    <mergeCell ref="D1068:D1075"/>
    <mergeCell ref="B1076:B1082"/>
    <mergeCell ref="D1076:D1082"/>
    <mergeCell ref="B1083:B1089"/>
    <mergeCell ref="D1083:D1089"/>
    <mergeCell ref="B1090:B1097"/>
    <mergeCell ref="D1090:D1097"/>
    <mergeCell ref="B1142:B1145"/>
    <mergeCell ref="D1142:D1145"/>
    <mergeCell ref="B1146:B1149"/>
    <mergeCell ref="D1146:D1149"/>
    <mergeCell ref="B1150:B1153"/>
    <mergeCell ref="D1150:D1153"/>
    <mergeCell ref="D1234:D1236"/>
    <mergeCell ref="B1237:B1239"/>
    <mergeCell ref="D1237:D1239"/>
    <mergeCell ref="B1154:B1157"/>
    <mergeCell ref="D1154:D1157"/>
    <mergeCell ref="B1158:B1161"/>
    <mergeCell ref="D1158:D1161"/>
    <mergeCell ref="B1162:B1164"/>
    <mergeCell ref="D1162:D1164"/>
    <mergeCell ref="B1165:B1169"/>
    <mergeCell ref="D1165:D1169"/>
    <mergeCell ref="B1170:B1173"/>
    <mergeCell ref="D1170:D1173"/>
    <mergeCell ref="B1174:B1177"/>
    <mergeCell ref="D1174:D1177"/>
    <mergeCell ref="D1178:D1188"/>
    <mergeCell ref="B1192:B1195"/>
    <mergeCell ref="D1192:D1195"/>
    <mergeCell ref="D1293:D1295"/>
    <mergeCell ref="B1296:B1298"/>
    <mergeCell ref="D1296:D1298"/>
    <mergeCell ref="B1299:B1301"/>
    <mergeCell ref="D1299:D1301"/>
    <mergeCell ref="B1317:B1319"/>
    <mergeCell ref="D1317:D1319"/>
    <mergeCell ref="B1320:B1323"/>
    <mergeCell ref="D1320:D1323"/>
    <mergeCell ref="B1314:B1316"/>
    <mergeCell ref="D1314:D1316"/>
    <mergeCell ref="D1568:D1571"/>
    <mergeCell ref="B1572:B1581"/>
    <mergeCell ref="D1572:D1581"/>
    <mergeCell ref="B1582:B1588"/>
    <mergeCell ref="D1582:D1588"/>
    <mergeCell ref="B1589:B1596"/>
    <mergeCell ref="D1589:D1596"/>
    <mergeCell ref="B1597:B1603"/>
    <mergeCell ref="D1597:D1603"/>
    <mergeCell ref="B1604:B1607"/>
    <mergeCell ref="D1604:D1607"/>
    <mergeCell ref="B1608:H1608"/>
    <mergeCell ref="C1609:G1609"/>
    <mergeCell ref="B1610:H1610"/>
    <mergeCell ref="C1611:H1611"/>
    <mergeCell ref="B1612:B1660"/>
    <mergeCell ref="D1612:D1660"/>
    <mergeCell ref="B1661:B1665"/>
    <mergeCell ref="D1661:D1665"/>
    <mergeCell ref="B1682:B1685"/>
    <mergeCell ref="D1682:D1685"/>
    <mergeCell ref="B1686:B1689"/>
    <mergeCell ref="D1686:D1689"/>
    <mergeCell ref="B1690:B1692"/>
    <mergeCell ref="D1690:D1692"/>
    <mergeCell ref="B1693:B1695"/>
    <mergeCell ref="D1693:D1695"/>
    <mergeCell ref="B1696:H1696"/>
    <mergeCell ref="C1697:G1697"/>
    <mergeCell ref="B1698:H1698"/>
    <mergeCell ref="C1699:H1699"/>
    <mergeCell ref="B1700:B1704"/>
    <mergeCell ref="D1700:D1704"/>
    <mergeCell ref="B1705:B1709"/>
    <mergeCell ref="D1705:D1737"/>
    <mergeCell ref="B1710:B1737"/>
    <mergeCell ref="B1738:B1762"/>
    <mergeCell ref="D1738:D1762"/>
    <mergeCell ref="B1858:H1858"/>
    <mergeCell ref="C1859:G1859"/>
    <mergeCell ref="B1860:H1860"/>
    <mergeCell ref="C1861:H1861"/>
    <mergeCell ref="B1862:B1869"/>
    <mergeCell ref="D1862:D1869"/>
    <mergeCell ref="B1870:B1877"/>
    <mergeCell ref="D1870:D1877"/>
    <mergeCell ref="B1878:B1883"/>
    <mergeCell ref="D1878:D1883"/>
    <mergeCell ref="B1884:B1889"/>
    <mergeCell ref="D1884:D1889"/>
    <mergeCell ref="B1890:B1896"/>
    <mergeCell ref="D1890:D1896"/>
    <mergeCell ref="B1897:B1903"/>
    <mergeCell ref="D1897:D1903"/>
    <mergeCell ref="B1904:B1910"/>
    <mergeCell ref="D1904:D1910"/>
    <mergeCell ref="B1911:B1917"/>
    <mergeCell ref="D1911:D1917"/>
    <mergeCell ref="B1918:B1937"/>
    <mergeCell ref="D1918:D1937"/>
    <mergeCell ref="B1938:B1971"/>
    <mergeCell ref="C1947:H1947"/>
    <mergeCell ref="E1948:E1950"/>
    <mergeCell ref="F1948:F1950"/>
    <mergeCell ref="G1948:G1950"/>
    <mergeCell ref="H1948:H1950"/>
    <mergeCell ref="G1952:G1953"/>
    <mergeCell ref="H1952:H1953"/>
    <mergeCell ref="D1976:D1996"/>
    <mergeCell ref="B1989:B1993"/>
    <mergeCell ref="B1997:H1997"/>
    <mergeCell ref="C1998:G1998"/>
    <mergeCell ref="B1999:H1999"/>
    <mergeCell ref="C2000:H2000"/>
    <mergeCell ref="B2001:H2001"/>
    <mergeCell ref="B2002:H2002"/>
    <mergeCell ref="B2003:B2006"/>
    <mergeCell ref="D2003:D2006"/>
    <mergeCell ref="B2007:B2010"/>
    <mergeCell ref="D2007:D2010"/>
    <mergeCell ref="B2011:B2014"/>
    <mergeCell ref="D2011:D2014"/>
    <mergeCell ref="B2015:B2018"/>
    <mergeCell ref="D2015:D2018"/>
    <mergeCell ref="B2019:B2021"/>
    <mergeCell ref="D2019:D2021"/>
    <mergeCell ref="B2022:B2024"/>
    <mergeCell ref="D2022:D2024"/>
    <mergeCell ref="B2025:B2027"/>
    <mergeCell ref="D2025:D2027"/>
    <mergeCell ref="B2028:B2031"/>
    <mergeCell ref="D2028:D2031"/>
    <mergeCell ref="B2032:H2032"/>
    <mergeCell ref="B2033:B2036"/>
    <mergeCell ref="D2033:D2036"/>
    <mergeCell ref="B2037:B2040"/>
    <mergeCell ref="D2037:D2040"/>
    <mergeCell ref="B2041:B2044"/>
    <mergeCell ref="D2041:D2044"/>
    <mergeCell ref="B2045:B2048"/>
    <mergeCell ref="D2045:D2048"/>
    <mergeCell ref="B2049:B2051"/>
    <mergeCell ref="D2049:D2051"/>
    <mergeCell ref="B2052:H2052"/>
    <mergeCell ref="C2053:G2053"/>
    <mergeCell ref="B2054:H2054"/>
    <mergeCell ref="C2055:H2055"/>
    <mergeCell ref="B2056:B2070"/>
    <mergeCell ref="D2064:D2070"/>
    <mergeCell ref="B2071:B2090"/>
    <mergeCell ref="D2071:D2090"/>
    <mergeCell ref="B2091:B2100"/>
    <mergeCell ref="D2091:D2100"/>
    <mergeCell ref="B2101:B2114"/>
    <mergeCell ref="D2101:D2114"/>
    <mergeCell ref="D2126:H2126"/>
    <mergeCell ref="D2127:H2127"/>
    <mergeCell ref="D2128:H2128"/>
    <mergeCell ref="D2129:H2129"/>
    <mergeCell ref="D2130:H2130"/>
    <mergeCell ref="D2131:H2131"/>
    <mergeCell ref="D2132:H2132"/>
    <mergeCell ref="D2133:H2133"/>
    <mergeCell ref="D2134:H2134"/>
    <mergeCell ref="D2144:H2144"/>
    <mergeCell ref="B2145:H2145"/>
    <mergeCell ref="D2146:H2146"/>
    <mergeCell ref="D2135:H2135"/>
    <mergeCell ref="D2136:H2136"/>
    <mergeCell ref="D2137:H2137"/>
    <mergeCell ref="D2138:H2138"/>
    <mergeCell ref="D2139:H2139"/>
    <mergeCell ref="D2140:H2140"/>
    <mergeCell ref="D2141:H2141"/>
    <mergeCell ref="D2142:H2142"/>
    <mergeCell ref="D2143:H2143"/>
  </mergeCells>
  <pageMargins left="0.70866141732283472" right="0.70866141732283472" top="0.74803149606299213" bottom="0.74803149606299213" header="0.31496062992125984" footer="0.31496062992125984"/>
  <pageSetup paperSize="9" scale="59" fitToHeight="0" orientation="portrait" r:id="rId1"/>
  <headerFooter>
    <oddHeader>&amp;C&amp;"Tahoma,Regular"RADOVI NA  REKONSTRUKCIJI OBJEKTA PROVIDUROVE PALAČE U ZADRU</oddHeader>
    <oddFooter>&amp;C&amp;"Tahoma,Regular"&amp;P</oddFooter>
  </headerFooter>
  <ignoredErrors>
    <ignoredError sqref="B8"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411"/>
  <sheetViews>
    <sheetView showGridLines="0" zoomScaleNormal="100" zoomScaleSheetLayoutView="100" workbookViewId="0">
      <selection activeCell="G136" sqref="G136"/>
    </sheetView>
  </sheetViews>
  <sheetFormatPr defaultColWidth="8.875" defaultRowHeight="15"/>
  <cols>
    <col min="1" max="1" width="3.125" style="497" customWidth="1"/>
    <col min="2" max="2" width="8.375" style="1062" customWidth="1"/>
    <col min="3" max="3" width="55.375" style="532" customWidth="1"/>
    <col min="4" max="4" width="15.5" style="1094" customWidth="1"/>
    <col min="5" max="5" width="12.875" style="533" customWidth="1"/>
    <col min="6" max="6" width="12.875" style="1063" customWidth="1"/>
    <col min="7" max="7" width="15.625" style="532" customWidth="1"/>
    <col min="8" max="8" width="15.625" style="1064" customWidth="1"/>
    <col min="9" max="9" width="6.125" style="733" customWidth="1"/>
    <col min="10" max="10" width="3.125" style="733" customWidth="1"/>
    <col min="11" max="11" width="4.125" style="733" customWidth="1"/>
    <col min="12" max="12" width="8" style="733" customWidth="1"/>
    <col min="13" max="257" width="9" style="497"/>
    <col min="258" max="258" width="4.125" style="497" customWidth="1"/>
    <col min="259" max="259" width="11.625" style="497" customWidth="1"/>
    <col min="260" max="260" width="8.125" style="497" customWidth="1"/>
    <col min="261" max="261" width="7.5" style="497" customWidth="1"/>
    <col min="262" max="262" width="11.125" style="497" customWidth="1"/>
    <col min="263" max="263" width="9.375" style="497" customWidth="1"/>
    <col min="264" max="264" width="8.625" style="497" customWidth="1"/>
    <col min="265" max="265" width="6.125" style="497" customWidth="1"/>
    <col min="266" max="266" width="3.125" style="497" customWidth="1"/>
    <col min="267" max="267" width="4.125" style="497" customWidth="1"/>
    <col min="268" max="268" width="8" style="497" customWidth="1"/>
    <col min="269" max="513" width="9" style="497"/>
    <col min="514" max="514" width="4.125" style="497" customWidth="1"/>
    <col min="515" max="515" width="11.625" style="497" customWidth="1"/>
    <col min="516" max="516" width="8.125" style="497" customWidth="1"/>
    <col min="517" max="517" width="7.5" style="497" customWidth="1"/>
    <col min="518" max="518" width="11.125" style="497" customWidth="1"/>
    <col min="519" max="519" width="9.375" style="497" customWidth="1"/>
    <col min="520" max="520" width="8.625" style="497" customWidth="1"/>
    <col min="521" max="521" width="6.125" style="497" customWidth="1"/>
    <col min="522" max="522" width="3.125" style="497" customWidth="1"/>
    <col min="523" max="523" width="4.125" style="497" customWidth="1"/>
    <col min="524" max="524" width="8" style="497" customWidth="1"/>
    <col min="525" max="769" width="9" style="497"/>
    <col min="770" max="770" width="4.125" style="497" customWidth="1"/>
    <col min="771" max="771" width="11.625" style="497" customWidth="1"/>
    <col min="772" max="772" width="8.125" style="497" customWidth="1"/>
    <col min="773" max="773" width="7.5" style="497" customWidth="1"/>
    <col min="774" max="774" width="11.125" style="497" customWidth="1"/>
    <col min="775" max="775" width="9.375" style="497" customWidth="1"/>
    <col min="776" max="776" width="8.625" style="497" customWidth="1"/>
    <col min="777" max="777" width="6.125" style="497" customWidth="1"/>
    <col min="778" max="778" width="3.125" style="497" customWidth="1"/>
    <col min="779" max="779" width="4.125" style="497" customWidth="1"/>
    <col min="780" max="780" width="8" style="497" customWidth="1"/>
    <col min="781" max="1025" width="9" style="497"/>
    <col min="1026" max="1026" width="4.125" style="497" customWidth="1"/>
    <col min="1027" max="1027" width="11.625" style="497" customWidth="1"/>
    <col min="1028" max="1028" width="8.125" style="497" customWidth="1"/>
    <col min="1029" max="1029" width="7.5" style="497" customWidth="1"/>
    <col min="1030" max="1030" width="11.125" style="497" customWidth="1"/>
    <col min="1031" max="1031" width="9.375" style="497" customWidth="1"/>
    <col min="1032" max="1032" width="8.625" style="497" customWidth="1"/>
    <col min="1033" max="1033" width="6.125" style="497" customWidth="1"/>
    <col min="1034" max="1034" width="3.125" style="497" customWidth="1"/>
    <col min="1035" max="1035" width="4.125" style="497" customWidth="1"/>
    <col min="1036" max="1036" width="8" style="497" customWidth="1"/>
    <col min="1037" max="1281" width="9" style="497"/>
    <col min="1282" max="1282" width="4.125" style="497" customWidth="1"/>
    <col min="1283" max="1283" width="11.625" style="497" customWidth="1"/>
    <col min="1284" max="1284" width="8.125" style="497" customWidth="1"/>
    <col min="1285" max="1285" width="7.5" style="497" customWidth="1"/>
    <col min="1286" max="1286" width="11.125" style="497" customWidth="1"/>
    <col min="1287" max="1287" width="9.375" style="497" customWidth="1"/>
    <col min="1288" max="1288" width="8.625" style="497" customWidth="1"/>
    <col min="1289" max="1289" width="6.125" style="497" customWidth="1"/>
    <col min="1290" max="1290" width="3.125" style="497" customWidth="1"/>
    <col min="1291" max="1291" width="4.125" style="497" customWidth="1"/>
    <col min="1292" max="1292" width="8" style="497" customWidth="1"/>
    <col min="1293" max="1537" width="9" style="497"/>
    <col min="1538" max="1538" width="4.125" style="497" customWidth="1"/>
    <col min="1539" max="1539" width="11.625" style="497" customWidth="1"/>
    <col min="1540" max="1540" width="8.125" style="497" customWidth="1"/>
    <col min="1541" max="1541" width="7.5" style="497" customWidth="1"/>
    <col min="1542" max="1542" width="11.125" style="497" customWidth="1"/>
    <col min="1543" max="1543" width="9.375" style="497" customWidth="1"/>
    <col min="1544" max="1544" width="8.625" style="497" customWidth="1"/>
    <col min="1545" max="1545" width="6.125" style="497" customWidth="1"/>
    <col min="1546" max="1546" width="3.125" style="497" customWidth="1"/>
    <col min="1547" max="1547" width="4.125" style="497" customWidth="1"/>
    <col min="1548" max="1548" width="8" style="497" customWidth="1"/>
    <col min="1549" max="1793" width="9" style="497"/>
    <col min="1794" max="1794" width="4.125" style="497" customWidth="1"/>
    <col min="1795" max="1795" width="11.625" style="497" customWidth="1"/>
    <col min="1796" max="1796" width="8.125" style="497" customWidth="1"/>
    <col min="1797" max="1797" width="7.5" style="497" customWidth="1"/>
    <col min="1798" max="1798" width="11.125" style="497" customWidth="1"/>
    <col min="1799" max="1799" width="9.375" style="497" customWidth="1"/>
    <col min="1800" max="1800" width="8.625" style="497" customWidth="1"/>
    <col min="1801" max="1801" width="6.125" style="497" customWidth="1"/>
    <col min="1802" max="1802" width="3.125" style="497" customWidth="1"/>
    <col min="1803" max="1803" width="4.125" style="497" customWidth="1"/>
    <col min="1804" max="1804" width="8" style="497" customWidth="1"/>
    <col min="1805" max="2049" width="9" style="497"/>
    <col min="2050" max="2050" width="4.125" style="497" customWidth="1"/>
    <col min="2051" max="2051" width="11.625" style="497" customWidth="1"/>
    <col min="2052" max="2052" width="8.125" style="497" customWidth="1"/>
    <col min="2053" max="2053" width="7.5" style="497" customWidth="1"/>
    <col min="2054" max="2054" width="11.125" style="497" customWidth="1"/>
    <col min="2055" max="2055" width="9.375" style="497" customWidth="1"/>
    <col min="2056" max="2056" width="8.625" style="497" customWidth="1"/>
    <col min="2057" max="2057" width="6.125" style="497" customWidth="1"/>
    <col min="2058" max="2058" width="3.125" style="497" customWidth="1"/>
    <col min="2059" max="2059" width="4.125" style="497" customWidth="1"/>
    <col min="2060" max="2060" width="8" style="497" customWidth="1"/>
    <col min="2061" max="2305" width="9" style="497"/>
    <col min="2306" max="2306" width="4.125" style="497" customWidth="1"/>
    <col min="2307" max="2307" width="11.625" style="497" customWidth="1"/>
    <col min="2308" max="2308" width="8.125" style="497" customWidth="1"/>
    <col min="2309" max="2309" width="7.5" style="497" customWidth="1"/>
    <col min="2310" max="2310" width="11.125" style="497" customWidth="1"/>
    <col min="2311" max="2311" width="9.375" style="497" customWidth="1"/>
    <col min="2312" max="2312" width="8.625" style="497" customWidth="1"/>
    <col min="2313" max="2313" width="6.125" style="497" customWidth="1"/>
    <col min="2314" max="2314" width="3.125" style="497" customWidth="1"/>
    <col min="2315" max="2315" width="4.125" style="497" customWidth="1"/>
    <col min="2316" max="2316" width="8" style="497" customWidth="1"/>
    <col min="2317" max="2561" width="9" style="497"/>
    <col min="2562" max="2562" width="4.125" style="497" customWidth="1"/>
    <col min="2563" max="2563" width="11.625" style="497" customWidth="1"/>
    <col min="2564" max="2564" width="8.125" style="497" customWidth="1"/>
    <col min="2565" max="2565" width="7.5" style="497" customWidth="1"/>
    <col min="2566" max="2566" width="11.125" style="497" customWidth="1"/>
    <col min="2567" max="2567" width="9.375" style="497" customWidth="1"/>
    <col min="2568" max="2568" width="8.625" style="497" customWidth="1"/>
    <col min="2569" max="2569" width="6.125" style="497" customWidth="1"/>
    <col min="2570" max="2570" width="3.125" style="497" customWidth="1"/>
    <col min="2571" max="2571" width="4.125" style="497" customWidth="1"/>
    <col min="2572" max="2572" width="8" style="497" customWidth="1"/>
    <col min="2573" max="2817" width="9" style="497"/>
    <col min="2818" max="2818" width="4.125" style="497" customWidth="1"/>
    <col min="2819" max="2819" width="11.625" style="497" customWidth="1"/>
    <col min="2820" max="2820" width="8.125" style="497" customWidth="1"/>
    <col min="2821" max="2821" width="7.5" style="497" customWidth="1"/>
    <col min="2822" max="2822" width="11.125" style="497" customWidth="1"/>
    <col min="2823" max="2823" width="9.375" style="497" customWidth="1"/>
    <col min="2824" max="2824" width="8.625" style="497" customWidth="1"/>
    <col min="2825" max="2825" width="6.125" style="497" customWidth="1"/>
    <col min="2826" max="2826" width="3.125" style="497" customWidth="1"/>
    <col min="2827" max="2827" width="4.125" style="497" customWidth="1"/>
    <col min="2828" max="2828" width="8" style="497" customWidth="1"/>
    <col min="2829" max="3073" width="9" style="497"/>
    <col min="3074" max="3074" width="4.125" style="497" customWidth="1"/>
    <col min="3075" max="3075" width="11.625" style="497" customWidth="1"/>
    <col min="3076" max="3076" width="8.125" style="497" customWidth="1"/>
    <col min="3077" max="3077" width="7.5" style="497" customWidth="1"/>
    <col min="3078" max="3078" width="11.125" style="497" customWidth="1"/>
    <col min="3079" max="3079" width="9.375" style="497" customWidth="1"/>
    <col min="3080" max="3080" width="8.625" style="497" customWidth="1"/>
    <col min="3081" max="3081" width="6.125" style="497" customWidth="1"/>
    <col min="3082" max="3082" width="3.125" style="497" customWidth="1"/>
    <col min="3083" max="3083" width="4.125" style="497" customWidth="1"/>
    <col min="3084" max="3084" width="8" style="497" customWidth="1"/>
    <col min="3085" max="3329" width="9" style="497"/>
    <col min="3330" max="3330" width="4.125" style="497" customWidth="1"/>
    <col min="3331" max="3331" width="11.625" style="497" customWidth="1"/>
    <col min="3332" max="3332" width="8.125" style="497" customWidth="1"/>
    <col min="3333" max="3333" width="7.5" style="497" customWidth="1"/>
    <col min="3334" max="3334" width="11.125" style="497" customWidth="1"/>
    <col min="3335" max="3335" width="9.375" style="497" customWidth="1"/>
    <col min="3336" max="3336" width="8.625" style="497" customWidth="1"/>
    <col min="3337" max="3337" width="6.125" style="497" customWidth="1"/>
    <col min="3338" max="3338" width="3.125" style="497" customWidth="1"/>
    <col min="3339" max="3339" width="4.125" style="497" customWidth="1"/>
    <col min="3340" max="3340" width="8" style="497" customWidth="1"/>
    <col min="3341" max="3585" width="9" style="497"/>
    <col min="3586" max="3586" width="4.125" style="497" customWidth="1"/>
    <col min="3587" max="3587" width="11.625" style="497" customWidth="1"/>
    <col min="3588" max="3588" width="8.125" style="497" customWidth="1"/>
    <col min="3589" max="3589" width="7.5" style="497" customWidth="1"/>
    <col min="3590" max="3590" width="11.125" style="497" customWidth="1"/>
    <col min="3591" max="3591" width="9.375" style="497" customWidth="1"/>
    <col min="3592" max="3592" width="8.625" style="497" customWidth="1"/>
    <col min="3593" max="3593" width="6.125" style="497" customWidth="1"/>
    <col min="3594" max="3594" width="3.125" style="497" customWidth="1"/>
    <col min="3595" max="3595" width="4.125" style="497" customWidth="1"/>
    <col min="3596" max="3596" width="8" style="497" customWidth="1"/>
    <col min="3597" max="3841" width="9" style="497"/>
    <col min="3842" max="3842" width="4.125" style="497" customWidth="1"/>
    <col min="3843" max="3843" width="11.625" style="497" customWidth="1"/>
    <col min="3844" max="3844" width="8.125" style="497" customWidth="1"/>
    <col min="3845" max="3845" width="7.5" style="497" customWidth="1"/>
    <col min="3846" max="3846" width="11.125" style="497" customWidth="1"/>
    <col min="3847" max="3847" width="9.375" style="497" customWidth="1"/>
    <col min="3848" max="3848" width="8.625" style="497" customWidth="1"/>
    <col min="3849" max="3849" width="6.125" style="497" customWidth="1"/>
    <col min="3850" max="3850" width="3.125" style="497" customWidth="1"/>
    <col min="3851" max="3851" width="4.125" style="497" customWidth="1"/>
    <col min="3852" max="3852" width="8" style="497" customWidth="1"/>
    <col min="3853" max="4097" width="9" style="497"/>
    <col min="4098" max="4098" width="4.125" style="497" customWidth="1"/>
    <col min="4099" max="4099" width="11.625" style="497" customWidth="1"/>
    <col min="4100" max="4100" width="8.125" style="497" customWidth="1"/>
    <col min="4101" max="4101" width="7.5" style="497" customWidth="1"/>
    <col min="4102" max="4102" width="11.125" style="497" customWidth="1"/>
    <col min="4103" max="4103" width="9.375" style="497" customWidth="1"/>
    <col min="4104" max="4104" width="8.625" style="497" customWidth="1"/>
    <col min="4105" max="4105" width="6.125" style="497" customWidth="1"/>
    <col min="4106" max="4106" width="3.125" style="497" customWidth="1"/>
    <col min="4107" max="4107" width="4.125" style="497" customWidth="1"/>
    <col min="4108" max="4108" width="8" style="497" customWidth="1"/>
    <col min="4109" max="4353" width="9" style="497"/>
    <col min="4354" max="4354" width="4.125" style="497" customWidth="1"/>
    <col min="4355" max="4355" width="11.625" style="497" customWidth="1"/>
    <col min="4356" max="4356" width="8.125" style="497" customWidth="1"/>
    <col min="4357" max="4357" width="7.5" style="497" customWidth="1"/>
    <col min="4358" max="4358" width="11.125" style="497" customWidth="1"/>
    <col min="4359" max="4359" width="9.375" style="497" customWidth="1"/>
    <col min="4360" max="4360" width="8.625" style="497" customWidth="1"/>
    <col min="4361" max="4361" width="6.125" style="497" customWidth="1"/>
    <col min="4362" max="4362" width="3.125" style="497" customWidth="1"/>
    <col min="4363" max="4363" width="4.125" style="497" customWidth="1"/>
    <col min="4364" max="4364" width="8" style="497" customWidth="1"/>
    <col min="4365" max="4609" width="9" style="497"/>
    <col min="4610" max="4610" width="4.125" style="497" customWidth="1"/>
    <col min="4611" max="4611" width="11.625" style="497" customWidth="1"/>
    <col min="4612" max="4612" width="8.125" style="497" customWidth="1"/>
    <col min="4613" max="4613" width="7.5" style="497" customWidth="1"/>
    <col min="4614" max="4614" width="11.125" style="497" customWidth="1"/>
    <col min="4615" max="4615" width="9.375" style="497" customWidth="1"/>
    <col min="4616" max="4616" width="8.625" style="497" customWidth="1"/>
    <col min="4617" max="4617" width="6.125" style="497" customWidth="1"/>
    <col min="4618" max="4618" width="3.125" style="497" customWidth="1"/>
    <col min="4619" max="4619" width="4.125" style="497" customWidth="1"/>
    <col min="4620" max="4620" width="8" style="497" customWidth="1"/>
    <col min="4621" max="4865" width="9" style="497"/>
    <col min="4866" max="4866" width="4.125" style="497" customWidth="1"/>
    <col min="4867" max="4867" width="11.625" style="497" customWidth="1"/>
    <col min="4868" max="4868" width="8.125" style="497" customWidth="1"/>
    <col min="4869" max="4869" width="7.5" style="497" customWidth="1"/>
    <col min="4870" max="4870" width="11.125" style="497" customWidth="1"/>
    <col min="4871" max="4871" width="9.375" style="497" customWidth="1"/>
    <col min="4872" max="4872" width="8.625" style="497" customWidth="1"/>
    <col min="4873" max="4873" width="6.125" style="497" customWidth="1"/>
    <col min="4874" max="4874" width="3.125" style="497" customWidth="1"/>
    <col min="4875" max="4875" width="4.125" style="497" customWidth="1"/>
    <col min="4876" max="4876" width="8" style="497" customWidth="1"/>
    <col min="4877" max="5121" width="9" style="497"/>
    <col min="5122" max="5122" width="4.125" style="497" customWidth="1"/>
    <col min="5123" max="5123" width="11.625" style="497" customWidth="1"/>
    <col min="5124" max="5124" width="8.125" style="497" customWidth="1"/>
    <col min="5125" max="5125" width="7.5" style="497" customWidth="1"/>
    <col min="5126" max="5126" width="11.125" style="497" customWidth="1"/>
    <col min="5127" max="5127" width="9.375" style="497" customWidth="1"/>
    <col min="5128" max="5128" width="8.625" style="497" customWidth="1"/>
    <col min="5129" max="5129" width="6.125" style="497" customWidth="1"/>
    <col min="5130" max="5130" width="3.125" style="497" customWidth="1"/>
    <col min="5131" max="5131" width="4.125" style="497" customWidth="1"/>
    <col min="5132" max="5132" width="8" style="497" customWidth="1"/>
    <col min="5133" max="5377" width="9" style="497"/>
    <col min="5378" max="5378" width="4.125" style="497" customWidth="1"/>
    <col min="5379" max="5379" width="11.625" style="497" customWidth="1"/>
    <col min="5380" max="5380" width="8.125" style="497" customWidth="1"/>
    <col min="5381" max="5381" width="7.5" style="497" customWidth="1"/>
    <col min="5382" max="5382" width="11.125" style="497" customWidth="1"/>
    <col min="5383" max="5383" width="9.375" style="497" customWidth="1"/>
    <col min="5384" max="5384" width="8.625" style="497" customWidth="1"/>
    <col min="5385" max="5385" width="6.125" style="497" customWidth="1"/>
    <col min="5386" max="5386" width="3.125" style="497" customWidth="1"/>
    <col min="5387" max="5387" width="4.125" style="497" customWidth="1"/>
    <col min="5388" max="5388" width="8" style="497" customWidth="1"/>
    <col min="5389" max="5633" width="9" style="497"/>
    <col min="5634" max="5634" width="4.125" style="497" customWidth="1"/>
    <col min="5635" max="5635" width="11.625" style="497" customWidth="1"/>
    <col min="5636" max="5636" width="8.125" style="497" customWidth="1"/>
    <col min="5637" max="5637" width="7.5" style="497" customWidth="1"/>
    <col min="5638" max="5638" width="11.125" style="497" customWidth="1"/>
    <col min="5639" max="5639" width="9.375" style="497" customWidth="1"/>
    <col min="5640" max="5640" width="8.625" style="497" customWidth="1"/>
    <col min="5641" max="5641" width="6.125" style="497" customWidth="1"/>
    <col min="5642" max="5642" width="3.125" style="497" customWidth="1"/>
    <col min="5643" max="5643" width="4.125" style="497" customWidth="1"/>
    <col min="5644" max="5644" width="8" style="497" customWidth="1"/>
    <col min="5645" max="5889" width="9" style="497"/>
    <col min="5890" max="5890" width="4.125" style="497" customWidth="1"/>
    <col min="5891" max="5891" width="11.625" style="497" customWidth="1"/>
    <col min="5892" max="5892" width="8.125" style="497" customWidth="1"/>
    <col min="5893" max="5893" width="7.5" style="497" customWidth="1"/>
    <col min="5894" max="5894" width="11.125" style="497" customWidth="1"/>
    <col min="5895" max="5895" width="9.375" style="497" customWidth="1"/>
    <col min="5896" max="5896" width="8.625" style="497" customWidth="1"/>
    <col min="5897" max="5897" width="6.125" style="497" customWidth="1"/>
    <col min="5898" max="5898" width="3.125" style="497" customWidth="1"/>
    <col min="5899" max="5899" width="4.125" style="497" customWidth="1"/>
    <col min="5900" max="5900" width="8" style="497" customWidth="1"/>
    <col min="5901" max="6145" width="9" style="497"/>
    <col min="6146" max="6146" width="4.125" style="497" customWidth="1"/>
    <col min="6147" max="6147" width="11.625" style="497" customWidth="1"/>
    <col min="6148" max="6148" width="8.125" style="497" customWidth="1"/>
    <col min="6149" max="6149" width="7.5" style="497" customWidth="1"/>
    <col min="6150" max="6150" width="11.125" style="497" customWidth="1"/>
    <col min="6151" max="6151" width="9.375" style="497" customWidth="1"/>
    <col min="6152" max="6152" width="8.625" style="497" customWidth="1"/>
    <col min="6153" max="6153" width="6.125" style="497" customWidth="1"/>
    <col min="6154" max="6154" width="3.125" style="497" customWidth="1"/>
    <col min="6155" max="6155" width="4.125" style="497" customWidth="1"/>
    <col min="6156" max="6156" width="8" style="497" customWidth="1"/>
    <col min="6157" max="6401" width="9" style="497"/>
    <col min="6402" max="6402" width="4.125" style="497" customWidth="1"/>
    <col min="6403" max="6403" width="11.625" style="497" customWidth="1"/>
    <col min="6404" max="6404" width="8.125" style="497" customWidth="1"/>
    <col min="6405" max="6405" width="7.5" style="497" customWidth="1"/>
    <col min="6406" max="6406" width="11.125" style="497" customWidth="1"/>
    <col min="6407" max="6407" width="9.375" style="497" customWidth="1"/>
    <col min="6408" max="6408" width="8.625" style="497" customWidth="1"/>
    <col min="6409" max="6409" width="6.125" style="497" customWidth="1"/>
    <col min="6410" max="6410" width="3.125" style="497" customWidth="1"/>
    <col min="6411" max="6411" width="4.125" style="497" customWidth="1"/>
    <col min="6412" max="6412" width="8" style="497" customWidth="1"/>
    <col min="6413" max="6657" width="9" style="497"/>
    <col min="6658" max="6658" width="4.125" style="497" customWidth="1"/>
    <col min="6659" max="6659" width="11.625" style="497" customWidth="1"/>
    <col min="6660" max="6660" width="8.125" style="497" customWidth="1"/>
    <col min="6661" max="6661" width="7.5" style="497" customWidth="1"/>
    <col min="6662" max="6662" width="11.125" style="497" customWidth="1"/>
    <col min="6663" max="6663" width="9.375" style="497" customWidth="1"/>
    <col min="6664" max="6664" width="8.625" style="497" customWidth="1"/>
    <col min="6665" max="6665" width="6.125" style="497" customWidth="1"/>
    <col min="6666" max="6666" width="3.125" style="497" customWidth="1"/>
    <col min="6667" max="6667" width="4.125" style="497" customWidth="1"/>
    <col min="6668" max="6668" width="8" style="497" customWidth="1"/>
    <col min="6669" max="6913" width="9" style="497"/>
    <col min="6914" max="6914" width="4.125" style="497" customWidth="1"/>
    <col min="6915" max="6915" width="11.625" style="497" customWidth="1"/>
    <col min="6916" max="6916" width="8.125" style="497" customWidth="1"/>
    <col min="6917" max="6917" width="7.5" style="497" customWidth="1"/>
    <col min="6918" max="6918" width="11.125" style="497" customWidth="1"/>
    <col min="6919" max="6919" width="9.375" style="497" customWidth="1"/>
    <col min="6920" max="6920" width="8.625" style="497" customWidth="1"/>
    <col min="6921" max="6921" width="6.125" style="497" customWidth="1"/>
    <col min="6922" max="6922" width="3.125" style="497" customWidth="1"/>
    <col min="6923" max="6923" width="4.125" style="497" customWidth="1"/>
    <col min="6924" max="6924" width="8" style="497" customWidth="1"/>
    <col min="6925" max="7169" width="9" style="497"/>
    <col min="7170" max="7170" width="4.125" style="497" customWidth="1"/>
    <col min="7171" max="7171" width="11.625" style="497" customWidth="1"/>
    <col min="7172" max="7172" width="8.125" style="497" customWidth="1"/>
    <col min="7173" max="7173" width="7.5" style="497" customWidth="1"/>
    <col min="7174" max="7174" width="11.125" style="497" customWidth="1"/>
    <col min="7175" max="7175" width="9.375" style="497" customWidth="1"/>
    <col min="7176" max="7176" width="8.625" style="497" customWidth="1"/>
    <col min="7177" max="7177" width="6.125" style="497" customWidth="1"/>
    <col min="7178" max="7178" width="3.125" style="497" customWidth="1"/>
    <col min="7179" max="7179" width="4.125" style="497" customWidth="1"/>
    <col min="7180" max="7180" width="8" style="497" customWidth="1"/>
    <col min="7181" max="7425" width="9" style="497"/>
    <col min="7426" max="7426" width="4.125" style="497" customWidth="1"/>
    <col min="7427" max="7427" width="11.625" style="497" customWidth="1"/>
    <col min="7428" max="7428" width="8.125" style="497" customWidth="1"/>
    <col min="7429" max="7429" width="7.5" style="497" customWidth="1"/>
    <col min="7430" max="7430" width="11.125" style="497" customWidth="1"/>
    <col min="7431" max="7431" width="9.375" style="497" customWidth="1"/>
    <col min="7432" max="7432" width="8.625" style="497" customWidth="1"/>
    <col min="7433" max="7433" width="6.125" style="497" customWidth="1"/>
    <col min="7434" max="7434" width="3.125" style="497" customWidth="1"/>
    <col min="7435" max="7435" width="4.125" style="497" customWidth="1"/>
    <col min="7436" max="7436" width="8" style="497" customWidth="1"/>
    <col min="7437" max="7681" width="9" style="497"/>
    <col min="7682" max="7682" width="4.125" style="497" customWidth="1"/>
    <col min="7683" max="7683" width="11.625" style="497" customWidth="1"/>
    <col min="7684" max="7684" width="8.125" style="497" customWidth="1"/>
    <col min="7685" max="7685" width="7.5" style="497" customWidth="1"/>
    <col min="7686" max="7686" width="11.125" style="497" customWidth="1"/>
    <col min="7687" max="7687" width="9.375" style="497" customWidth="1"/>
    <col min="7688" max="7688" width="8.625" style="497" customWidth="1"/>
    <col min="7689" max="7689" width="6.125" style="497" customWidth="1"/>
    <col min="7690" max="7690" width="3.125" style="497" customWidth="1"/>
    <col min="7691" max="7691" width="4.125" style="497" customWidth="1"/>
    <col min="7692" max="7692" width="8" style="497" customWidth="1"/>
    <col min="7693" max="7937" width="9" style="497"/>
    <col min="7938" max="7938" width="4.125" style="497" customWidth="1"/>
    <col min="7939" max="7939" width="11.625" style="497" customWidth="1"/>
    <col min="7940" max="7940" width="8.125" style="497" customWidth="1"/>
    <col min="7941" max="7941" width="7.5" style="497" customWidth="1"/>
    <col min="7942" max="7942" width="11.125" style="497" customWidth="1"/>
    <col min="7943" max="7943" width="9.375" style="497" customWidth="1"/>
    <col min="7944" max="7944" width="8.625" style="497" customWidth="1"/>
    <col min="7945" max="7945" width="6.125" style="497" customWidth="1"/>
    <col min="7946" max="7946" width="3.125" style="497" customWidth="1"/>
    <col min="7947" max="7947" width="4.125" style="497" customWidth="1"/>
    <col min="7948" max="7948" width="8" style="497" customWidth="1"/>
    <col min="7949" max="8193" width="9" style="497"/>
    <col min="8194" max="8194" width="4.125" style="497" customWidth="1"/>
    <col min="8195" max="8195" width="11.625" style="497" customWidth="1"/>
    <col min="8196" max="8196" width="8.125" style="497" customWidth="1"/>
    <col min="8197" max="8197" width="7.5" style="497" customWidth="1"/>
    <col min="8198" max="8198" width="11.125" style="497" customWidth="1"/>
    <col min="8199" max="8199" width="9.375" style="497" customWidth="1"/>
    <col min="8200" max="8200" width="8.625" style="497" customWidth="1"/>
    <col min="8201" max="8201" width="6.125" style="497" customWidth="1"/>
    <col min="8202" max="8202" width="3.125" style="497" customWidth="1"/>
    <col min="8203" max="8203" width="4.125" style="497" customWidth="1"/>
    <col min="8204" max="8204" width="8" style="497" customWidth="1"/>
    <col min="8205" max="8449" width="9" style="497"/>
    <col min="8450" max="8450" width="4.125" style="497" customWidth="1"/>
    <col min="8451" max="8451" width="11.625" style="497" customWidth="1"/>
    <col min="8452" max="8452" width="8.125" style="497" customWidth="1"/>
    <col min="8453" max="8453" width="7.5" style="497" customWidth="1"/>
    <col min="8454" max="8454" width="11.125" style="497" customWidth="1"/>
    <col min="8455" max="8455" width="9.375" style="497" customWidth="1"/>
    <col min="8456" max="8456" width="8.625" style="497" customWidth="1"/>
    <col min="8457" max="8457" width="6.125" style="497" customWidth="1"/>
    <col min="8458" max="8458" width="3.125" style="497" customWidth="1"/>
    <col min="8459" max="8459" width="4.125" style="497" customWidth="1"/>
    <col min="8460" max="8460" width="8" style="497" customWidth="1"/>
    <col min="8461" max="8705" width="9" style="497"/>
    <col min="8706" max="8706" width="4.125" style="497" customWidth="1"/>
    <col min="8707" max="8707" width="11.625" style="497" customWidth="1"/>
    <col min="8708" max="8708" width="8.125" style="497" customWidth="1"/>
    <col min="8709" max="8709" width="7.5" style="497" customWidth="1"/>
    <col min="8710" max="8710" width="11.125" style="497" customWidth="1"/>
    <col min="8711" max="8711" width="9.375" style="497" customWidth="1"/>
    <col min="8712" max="8712" width="8.625" style="497" customWidth="1"/>
    <col min="8713" max="8713" width="6.125" style="497" customWidth="1"/>
    <col min="8714" max="8714" width="3.125" style="497" customWidth="1"/>
    <col min="8715" max="8715" width="4.125" style="497" customWidth="1"/>
    <col min="8716" max="8716" width="8" style="497" customWidth="1"/>
    <col min="8717" max="8961" width="9" style="497"/>
    <col min="8962" max="8962" width="4.125" style="497" customWidth="1"/>
    <col min="8963" max="8963" width="11.625" style="497" customWidth="1"/>
    <col min="8964" max="8964" width="8.125" style="497" customWidth="1"/>
    <col min="8965" max="8965" width="7.5" style="497" customWidth="1"/>
    <col min="8966" max="8966" width="11.125" style="497" customWidth="1"/>
    <col min="8967" max="8967" width="9.375" style="497" customWidth="1"/>
    <col min="8968" max="8968" width="8.625" style="497" customWidth="1"/>
    <col min="8969" max="8969" width="6.125" style="497" customWidth="1"/>
    <col min="8970" max="8970" width="3.125" style="497" customWidth="1"/>
    <col min="8971" max="8971" width="4.125" style="497" customWidth="1"/>
    <col min="8972" max="8972" width="8" style="497" customWidth="1"/>
    <col min="8973" max="9217" width="9" style="497"/>
    <col min="9218" max="9218" width="4.125" style="497" customWidth="1"/>
    <col min="9219" max="9219" width="11.625" style="497" customWidth="1"/>
    <col min="9220" max="9220" width="8.125" style="497" customWidth="1"/>
    <col min="9221" max="9221" width="7.5" style="497" customWidth="1"/>
    <col min="9222" max="9222" width="11.125" style="497" customWidth="1"/>
    <col min="9223" max="9223" width="9.375" style="497" customWidth="1"/>
    <col min="9224" max="9224" width="8.625" style="497" customWidth="1"/>
    <col min="9225" max="9225" width="6.125" style="497" customWidth="1"/>
    <col min="9226" max="9226" width="3.125" style="497" customWidth="1"/>
    <col min="9227" max="9227" width="4.125" style="497" customWidth="1"/>
    <col min="9228" max="9228" width="8" style="497" customWidth="1"/>
    <col min="9229" max="9473" width="9" style="497"/>
    <col min="9474" max="9474" width="4.125" style="497" customWidth="1"/>
    <col min="9475" max="9475" width="11.625" style="497" customWidth="1"/>
    <col min="9476" max="9476" width="8.125" style="497" customWidth="1"/>
    <col min="9477" max="9477" width="7.5" style="497" customWidth="1"/>
    <col min="9478" max="9478" width="11.125" style="497" customWidth="1"/>
    <col min="9479" max="9479" width="9.375" style="497" customWidth="1"/>
    <col min="9480" max="9480" width="8.625" style="497" customWidth="1"/>
    <col min="9481" max="9481" width="6.125" style="497" customWidth="1"/>
    <col min="9482" max="9482" width="3.125" style="497" customWidth="1"/>
    <col min="9483" max="9483" width="4.125" style="497" customWidth="1"/>
    <col min="9484" max="9484" width="8" style="497" customWidth="1"/>
    <col min="9485" max="9729" width="9" style="497"/>
    <col min="9730" max="9730" width="4.125" style="497" customWidth="1"/>
    <col min="9731" max="9731" width="11.625" style="497" customWidth="1"/>
    <col min="9732" max="9732" width="8.125" style="497" customWidth="1"/>
    <col min="9733" max="9733" width="7.5" style="497" customWidth="1"/>
    <col min="9734" max="9734" width="11.125" style="497" customWidth="1"/>
    <col min="9735" max="9735" width="9.375" style="497" customWidth="1"/>
    <col min="9736" max="9736" width="8.625" style="497" customWidth="1"/>
    <col min="9737" max="9737" width="6.125" style="497" customWidth="1"/>
    <col min="9738" max="9738" width="3.125" style="497" customWidth="1"/>
    <col min="9739" max="9739" width="4.125" style="497" customWidth="1"/>
    <col min="9740" max="9740" width="8" style="497" customWidth="1"/>
    <col min="9741" max="9985" width="9" style="497"/>
    <col min="9986" max="9986" width="4.125" style="497" customWidth="1"/>
    <col min="9987" max="9987" width="11.625" style="497" customWidth="1"/>
    <col min="9988" max="9988" width="8.125" style="497" customWidth="1"/>
    <col min="9989" max="9989" width="7.5" style="497" customWidth="1"/>
    <col min="9990" max="9990" width="11.125" style="497" customWidth="1"/>
    <col min="9991" max="9991" width="9.375" style="497" customWidth="1"/>
    <col min="9992" max="9992" width="8.625" style="497" customWidth="1"/>
    <col min="9993" max="9993" width="6.125" style="497" customWidth="1"/>
    <col min="9994" max="9994" width="3.125" style="497" customWidth="1"/>
    <col min="9995" max="9995" width="4.125" style="497" customWidth="1"/>
    <col min="9996" max="9996" width="8" style="497" customWidth="1"/>
    <col min="9997" max="10241" width="9" style="497"/>
    <col min="10242" max="10242" width="4.125" style="497" customWidth="1"/>
    <col min="10243" max="10243" width="11.625" style="497" customWidth="1"/>
    <col min="10244" max="10244" width="8.125" style="497" customWidth="1"/>
    <col min="10245" max="10245" width="7.5" style="497" customWidth="1"/>
    <col min="10246" max="10246" width="11.125" style="497" customWidth="1"/>
    <col min="10247" max="10247" width="9.375" style="497" customWidth="1"/>
    <col min="10248" max="10248" width="8.625" style="497" customWidth="1"/>
    <col min="10249" max="10249" width="6.125" style="497" customWidth="1"/>
    <col min="10250" max="10250" width="3.125" style="497" customWidth="1"/>
    <col min="10251" max="10251" width="4.125" style="497" customWidth="1"/>
    <col min="10252" max="10252" width="8" style="497" customWidth="1"/>
    <col min="10253" max="10497" width="9" style="497"/>
    <col min="10498" max="10498" width="4.125" style="497" customWidth="1"/>
    <col min="10499" max="10499" width="11.625" style="497" customWidth="1"/>
    <col min="10500" max="10500" width="8.125" style="497" customWidth="1"/>
    <col min="10501" max="10501" width="7.5" style="497" customWidth="1"/>
    <col min="10502" max="10502" width="11.125" style="497" customWidth="1"/>
    <col min="10503" max="10503" width="9.375" style="497" customWidth="1"/>
    <col min="10504" max="10504" width="8.625" style="497" customWidth="1"/>
    <col min="10505" max="10505" width="6.125" style="497" customWidth="1"/>
    <col min="10506" max="10506" width="3.125" style="497" customWidth="1"/>
    <col min="10507" max="10507" width="4.125" style="497" customWidth="1"/>
    <col min="10508" max="10508" width="8" style="497" customWidth="1"/>
    <col min="10509" max="10753" width="9" style="497"/>
    <col min="10754" max="10754" width="4.125" style="497" customWidth="1"/>
    <col min="10755" max="10755" width="11.625" style="497" customWidth="1"/>
    <col min="10756" max="10756" width="8.125" style="497" customWidth="1"/>
    <col min="10757" max="10757" width="7.5" style="497" customWidth="1"/>
    <col min="10758" max="10758" width="11.125" style="497" customWidth="1"/>
    <col min="10759" max="10759" width="9.375" style="497" customWidth="1"/>
    <col min="10760" max="10760" width="8.625" style="497" customWidth="1"/>
    <col min="10761" max="10761" width="6.125" style="497" customWidth="1"/>
    <col min="10762" max="10762" width="3.125" style="497" customWidth="1"/>
    <col min="10763" max="10763" width="4.125" style="497" customWidth="1"/>
    <col min="10764" max="10764" width="8" style="497" customWidth="1"/>
    <col min="10765" max="11009" width="9" style="497"/>
    <col min="11010" max="11010" width="4.125" style="497" customWidth="1"/>
    <col min="11011" max="11011" width="11.625" style="497" customWidth="1"/>
    <col min="11012" max="11012" width="8.125" style="497" customWidth="1"/>
    <col min="11013" max="11013" width="7.5" style="497" customWidth="1"/>
    <col min="11014" max="11014" width="11.125" style="497" customWidth="1"/>
    <col min="11015" max="11015" width="9.375" style="497" customWidth="1"/>
    <col min="11016" max="11016" width="8.625" style="497" customWidth="1"/>
    <col min="11017" max="11017" width="6.125" style="497" customWidth="1"/>
    <col min="11018" max="11018" width="3.125" style="497" customWidth="1"/>
    <col min="11019" max="11019" width="4.125" style="497" customWidth="1"/>
    <col min="11020" max="11020" width="8" style="497" customWidth="1"/>
    <col min="11021" max="11265" width="9" style="497"/>
    <col min="11266" max="11266" width="4.125" style="497" customWidth="1"/>
    <col min="11267" max="11267" width="11.625" style="497" customWidth="1"/>
    <col min="11268" max="11268" width="8.125" style="497" customWidth="1"/>
    <col min="11269" max="11269" width="7.5" style="497" customWidth="1"/>
    <col min="11270" max="11270" width="11.125" style="497" customWidth="1"/>
    <col min="11271" max="11271" width="9.375" style="497" customWidth="1"/>
    <col min="11272" max="11272" width="8.625" style="497" customWidth="1"/>
    <col min="11273" max="11273" width="6.125" style="497" customWidth="1"/>
    <col min="11274" max="11274" width="3.125" style="497" customWidth="1"/>
    <col min="11275" max="11275" width="4.125" style="497" customWidth="1"/>
    <col min="11276" max="11276" width="8" style="497" customWidth="1"/>
    <col min="11277" max="11521" width="9" style="497"/>
    <col min="11522" max="11522" width="4.125" style="497" customWidth="1"/>
    <col min="11523" max="11523" width="11.625" style="497" customWidth="1"/>
    <col min="11524" max="11524" width="8.125" style="497" customWidth="1"/>
    <col min="11525" max="11525" width="7.5" style="497" customWidth="1"/>
    <col min="11526" max="11526" width="11.125" style="497" customWidth="1"/>
    <col min="11527" max="11527" width="9.375" style="497" customWidth="1"/>
    <col min="11528" max="11528" width="8.625" style="497" customWidth="1"/>
    <col min="11529" max="11529" width="6.125" style="497" customWidth="1"/>
    <col min="11530" max="11530" width="3.125" style="497" customWidth="1"/>
    <col min="11531" max="11531" width="4.125" style="497" customWidth="1"/>
    <col min="11532" max="11532" width="8" style="497" customWidth="1"/>
    <col min="11533" max="11777" width="9" style="497"/>
    <col min="11778" max="11778" width="4.125" style="497" customWidth="1"/>
    <col min="11779" max="11779" width="11.625" style="497" customWidth="1"/>
    <col min="11780" max="11780" width="8.125" style="497" customWidth="1"/>
    <col min="11781" max="11781" width="7.5" style="497" customWidth="1"/>
    <col min="11782" max="11782" width="11.125" style="497" customWidth="1"/>
    <col min="11783" max="11783" width="9.375" style="497" customWidth="1"/>
    <col min="11784" max="11784" width="8.625" style="497" customWidth="1"/>
    <col min="11785" max="11785" width="6.125" style="497" customWidth="1"/>
    <col min="11786" max="11786" width="3.125" style="497" customWidth="1"/>
    <col min="11787" max="11787" width="4.125" style="497" customWidth="1"/>
    <col min="11788" max="11788" width="8" style="497" customWidth="1"/>
    <col min="11789" max="12033" width="9" style="497"/>
    <col min="12034" max="12034" width="4.125" style="497" customWidth="1"/>
    <col min="12035" max="12035" width="11.625" style="497" customWidth="1"/>
    <col min="12036" max="12036" width="8.125" style="497" customWidth="1"/>
    <col min="12037" max="12037" width="7.5" style="497" customWidth="1"/>
    <col min="12038" max="12038" width="11.125" style="497" customWidth="1"/>
    <col min="12039" max="12039" width="9.375" style="497" customWidth="1"/>
    <col min="12040" max="12040" width="8.625" style="497" customWidth="1"/>
    <col min="12041" max="12041" width="6.125" style="497" customWidth="1"/>
    <col min="12042" max="12042" width="3.125" style="497" customWidth="1"/>
    <col min="12043" max="12043" width="4.125" style="497" customWidth="1"/>
    <col min="12044" max="12044" width="8" style="497" customWidth="1"/>
    <col min="12045" max="12289" width="9" style="497"/>
    <col min="12290" max="12290" width="4.125" style="497" customWidth="1"/>
    <col min="12291" max="12291" width="11.625" style="497" customWidth="1"/>
    <col min="12292" max="12292" width="8.125" style="497" customWidth="1"/>
    <col min="12293" max="12293" width="7.5" style="497" customWidth="1"/>
    <col min="12294" max="12294" width="11.125" style="497" customWidth="1"/>
    <col min="12295" max="12295" width="9.375" style="497" customWidth="1"/>
    <col min="12296" max="12296" width="8.625" style="497" customWidth="1"/>
    <col min="12297" max="12297" width="6.125" style="497" customWidth="1"/>
    <col min="12298" max="12298" width="3.125" style="497" customWidth="1"/>
    <col min="12299" max="12299" width="4.125" style="497" customWidth="1"/>
    <col min="12300" max="12300" width="8" style="497" customWidth="1"/>
    <col min="12301" max="12545" width="9" style="497"/>
    <col min="12546" max="12546" width="4.125" style="497" customWidth="1"/>
    <col min="12547" max="12547" width="11.625" style="497" customWidth="1"/>
    <col min="12548" max="12548" width="8.125" style="497" customWidth="1"/>
    <col min="12549" max="12549" width="7.5" style="497" customWidth="1"/>
    <col min="12550" max="12550" width="11.125" style="497" customWidth="1"/>
    <col min="12551" max="12551" width="9.375" style="497" customWidth="1"/>
    <col min="12552" max="12552" width="8.625" style="497" customWidth="1"/>
    <col min="12553" max="12553" width="6.125" style="497" customWidth="1"/>
    <col min="12554" max="12554" width="3.125" style="497" customWidth="1"/>
    <col min="12555" max="12555" width="4.125" style="497" customWidth="1"/>
    <col min="12556" max="12556" width="8" style="497" customWidth="1"/>
    <col min="12557" max="12801" width="9" style="497"/>
    <col min="12802" max="12802" width="4.125" style="497" customWidth="1"/>
    <col min="12803" max="12803" width="11.625" style="497" customWidth="1"/>
    <col min="12804" max="12804" width="8.125" style="497" customWidth="1"/>
    <col min="12805" max="12805" width="7.5" style="497" customWidth="1"/>
    <col min="12806" max="12806" width="11.125" style="497" customWidth="1"/>
    <col min="12807" max="12807" width="9.375" style="497" customWidth="1"/>
    <col min="12808" max="12808" width="8.625" style="497" customWidth="1"/>
    <col min="12809" max="12809" width="6.125" style="497" customWidth="1"/>
    <col min="12810" max="12810" width="3.125" style="497" customWidth="1"/>
    <col min="12811" max="12811" width="4.125" style="497" customWidth="1"/>
    <col min="12812" max="12812" width="8" style="497" customWidth="1"/>
    <col min="12813" max="13057" width="9" style="497"/>
    <col min="13058" max="13058" width="4.125" style="497" customWidth="1"/>
    <col min="13059" max="13059" width="11.625" style="497" customWidth="1"/>
    <col min="13060" max="13060" width="8.125" style="497" customWidth="1"/>
    <col min="13061" max="13061" width="7.5" style="497" customWidth="1"/>
    <col min="13062" max="13062" width="11.125" style="497" customWidth="1"/>
    <col min="13063" max="13063" width="9.375" style="497" customWidth="1"/>
    <col min="13064" max="13064" width="8.625" style="497" customWidth="1"/>
    <col min="13065" max="13065" width="6.125" style="497" customWidth="1"/>
    <col min="13066" max="13066" width="3.125" style="497" customWidth="1"/>
    <col min="13067" max="13067" width="4.125" style="497" customWidth="1"/>
    <col min="13068" max="13068" width="8" style="497" customWidth="1"/>
    <col min="13069" max="13313" width="9" style="497"/>
    <col min="13314" max="13314" width="4.125" style="497" customWidth="1"/>
    <col min="13315" max="13315" width="11.625" style="497" customWidth="1"/>
    <col min="13316" max="13316" width="8.125" style="497" customWidth="1"/>
    <col min="13317" max="13317" width="7.5" style="497" customWidth="1"/>
    <col min="13318" max="13318" width="11.125" style="497" customWidth="1"/>
    <col min="13319" max="13319" width="9.375" style="497" customWidth="1"/>
    <col min="13320" max="13320" width="8.625" style="497" customWidth="1"/>
    <col min="13321" max="13321" width="6.125" style="497" customWidth="1"/>
    <col min="13322" max="13322" width="3.125" style="497" customWidth="1"/>
    <col min="13323" max="13323" width="4.125" style="497" customWidth="1"/>
    <col min="13324" max="13324" width="8" style="497" customWidth="1"/>
    <col min="13325" max="13569" width="9" style="497"/>
    <col min="13570" max="13570" width="4.125" style="497" customWidth="1"/>
    <col min="13571" max="13571" width="11.625" style="497" customWidth="1"/>
    <col min="13572" max="13572" width="8.125" style="497" customWidth="1"/>
    <col min="13573" max="13573" width="7.5" style="497" customWidth="1"/>
    <col min="13574" max="13574" width="11.125" style="497" customWidth="1"/>
    <col min="13575" max="13575" width="9.375" style="497" customWidth="1"/>
    <col min="13576" max="13576" width="8.625" style="497" customWidth="1"/>
    <col min="13577" max="13577" width="6.125" style="497" customWidth="1"/>
    <col min="13578" max="13578" width="3.125" style="497" customWidth="1"/>
    <col min="13579" max="13579" width="4.125" style="497" customWidth="1"/>
    <col min="13580" max="13580" width="8" style="497" customWidth="1"/>
    <col min="13581" max="13825" width="9" style="497"/>
    <col min="13826" max="13826" width="4.125" style="497" customWidth="1"/>
    <col min="13827" max="13827" width="11.625" style="497" customWidth="1"/>
    <col min="13828" max="13828" width="8.125" style="497" customWidth="1"/>
    <col min="13829" max="13829" width="7.5" style="497" customWidth="1"/>
    <col min="13830" max="13830" width="11.125" style="497" customWidth="1"/>
    <col min="13831" max="13831" width="9.375" style="497" customWidth="1"/>
    <col min="13832" max="13832" width="8.625" style="497" customWidth="1"/>
    <col min="13833" max="13833" width="6.125" style="497" customWidth="1"/>
    <col min="13834" max="13834" width="3.125" style="497" customWidth="1"/>
    <col min="13835" max="13835" width="4.125" style="497" customWidth="1"/>
    <col min="13836" max="13836" width="8" style="497" customWidth="1"/>
    <col min="13837" max="14081" width="9" style="497"/>
    <col min="14082" max="14082" width="4.125" style="497" customWidth="1"/>
    <col min="14083" max="14083" width="11.625" style="497" customWidth="1"/>
    <col min="14084" max="14084" width="8.125" style="497" customWidth="1"/>
    <col min="14085" max="14085" width="7.5" style="497" customWidth="1"/>
    <col min="14086" max="14086" width="11.125" style="497" customWidth="1"/>
    <col min="14087" max="14087" width="9.375" style="497" customWidth="1"/>
    <col min="14088" max="14088" width="8.625" style="497" customWidth="1"/>
    <col min="14089" max="14089" width="6.125" style="497" customWidth="1"/>
    <col min="14090" max="14090" width="3.125" style="497" customWidth="1"/>
    <col min="14091" max="14091" width="4.125" style="497" customWidth="1"/>
    <col min="14092" max="14092" width="8" style="497" customWidth="1"/>
    <col min="14093" max="14337" width="9" style="497"/>
    <col min="14338" max="14338" width="4.125" style="497" customWidth="1"/>
    <col min="14339" max="14339" width="11.625" style="497" customWidth="1"/>
    <col min="14340" max="14340" width="8.125" style="497" customWidth="1"/>
    <col min="14341" max="14341" width="7.5" style="497" customWidth="1"/>
    <col min="14342" max="14342" width="11.125" style="497" customWidth="1"/>
    <col min="14343" max="14343" width="9.375" style="497" customWidth="1"/>
    <col min="14344" max="14344" width="8.625" style="497" customWidth="1"/>
    <col min="14345" max="14345" width="6.125" style="497" customWidth="1"/>
    <col min="14346" max="14346" width="3.125" style="497" customWidth="1"/>
    <col min="14347" max="14347" width="4.125" style="497" customWidth="1"/>
    <col min="14348" max="14348" width="8" style="497" customWidth="1"/>
    <col min="14349" max="14593" width="9" style="497"/>
    <col min="14594" max="14594" width="4.125" style="497" customWidth="1"/>
    <col min="14595" max="14595" width="11.625" style="497" customWidth="1"/>
    <col min="14596" max="14596" width="8.125" style="497" customWidth="1"/>
    <col min="14597" max="14597" width="7.5" style="497" customWidth="1"/>
    <col min="14598" max="14598" width="11.125" style="497" customWidth="1"/>
    <col min="14599" max="14599" width="9.375" style="497" customWidth="1"/>
    <col min="14600" max="14600" width="8.625" style="497" customWidth="1"/>
    <col min="14601" max="14601" width="6.125" style="497" customWidth="1"/>
    <col min="14602" max="14602" width="3.125" style="497" customWidth="1"/>
    <col min="14603" max="14603" width="4.125" style="497" customWidth="1"/>
    <col min="14604" max="14604" width="8" style="497" customWidth="1"/>
    <col min="14605" max="14849" width="9" style="497"/>
    <col min="14850" max="14850" width="4.125" style="497" customWidth="1"/>
    <col min="14851" max="14851" width="11.625" style="497" customWidth="1"/>
    <col min="14852" max="14852" width="8.125" style="497" customWidth="1"/>
    <col min="14853" max="14853" width="7.5" style="497" customWidth="1"/>
    <col min="14854" max="14854" width="11.125" style="497" customWidth="1"/>
    <col min="14855" max="14855" width="9.375" style="497" customWidth="1"/>
    <col min="14856" max="14856" width="8.625" style="497" customWidth="1"/>
    <col min="14857" max="14857" width="6.125" style="497" customWidth="1"/>
    <col min="14858" max="14858" width="3.125" style="497" customWidth="1"/>
    <col min="14859" max="14859" width="4.125" style="497" customWidth="1"/>
    <col min="14860" max="14860" width="8" style="497" customWidth="1"/>
    <col min="14861" max="15105" width="9" style="497"/>
    <col min="15106" max="15106" width="4.125" style="497" customWidth="1"/>
    <col min="15107" max="15107" width="11.625" style="497" customWidth="1"/>
    <col min="15108" max="15108" width="8.125" style="497" customWidth="1"/>
    <col min="15109" max="15109" width="7.5" style="497" customWidth="1"/>
    <col min="15110" max="15110" width="11.125" style="497" customWidth="1"/>
    <col min="15111" max="15111" width="9.375" style="497" customWidth="1"/>
    <col min="15112" max="15112" width="8.625" style="497" customWidth="1"/>
    <col min="15113" max="15113" width="6.125" style="497" customWidth="1"/>
    <col min="15114" max="15114" width="3.125" style="497" customWidth="1"/>
    <col min="15115" max="15115" width="4.125" style="497" customWidth="1"/>
    <col min="15116" max="15116" width="8" style="497" customWidth="1"/>
    <col min="15117" max="15361" width="9" style="497"/>
    <col min="15362" max="15362" width="4.125" style="497" customWidth="1"/>
    <col min="15363" max="15363" width="11.625" style="497" customWidth="1"/>
    <col min="15364" max="15364" width="8.125" style="497" customWidth="1"/>
    <col min="15365" max="15365" width="7.5" style="497" customWidth="1"/>
    <col min="15366" max="15366" width="11.125" style="497" customWidth="1"/>
    <col min="15367" max="15367" width="9.375" style="497" customWidth="1"/>
    <col min="15368" max="15368" width="8.625" style="497" customWidth="1"/>
    <col min="15369" max="15369" width="6.125" style="497" customWidth="1"/>
    <col min="15370" max="15370" width="3.125" style="497" customWidth="1"/>
    <col min="15371" max="15371" width="4.125" style="497" customWidth="1"/>
    <col min="15372" max="15372" width="8" style="497" customWidth="1"/>
    <col min="15373" max="15617" width="9" style="497"/>
    <col min="15618" max="15618" width="4.125" style="497" customWidth="1"/>
    <col min="15619" max="15619" width="11.625" style="497" customWidth="1"/>
    <col min="15620" max="15620" width="8.125" style="497" customWidth="1"/>
    <col min="15621" max="15621" width="7.5" style="497" customWidth="1"/>
    <col min="15622" max="15622" width="11.125" style="497" customWidth="1"/>
    <col min="15623" max="15623" width="9.375" style="497" customWidth="1"/>
    <col min="15624" max="15624" width="8.625" style="497" customWidth="1"/>
    <col min="15625" max="15625" width="6.125" style="497" customWidth="1"/>
    <col min="15626" max="15626" width="3.125" style="497" customWidth="1"/>
    <col min="15627" max="15627" width="4.125" style="497" customWidth="1"/>
    <col min="15628" max="15628" width="8" style="497" customWidth="1"/>
    <col min="15629" max="15873" width="9" style="497"/>
    <col min="15874" max="15874" width="4.125" style="497" customWidth="1"/>
    <col min="15875" max="15875" width="11.625" style="497" customWidth="1"/>
    <col min="15876" max="15876" width="8.125" style="497" customWidth="1"/>
    <col min="15877" max="15877" width="7.5" style="497" customWidth="1"/>
    <col min="15878" max="15878" width="11.125" style="497" customWidth="1"/>
    <col min="15879" max="15879" width="9.375" style="497" customWidth="1"/>
    <col min="15880" max="15880" width="8.625" style="497" customWidth="1"/>
    <col min="15881" max="15881" width="6.125" style="497" customWidth="1"/>
    <col min="15882" max="15882" width="3.125" style="497" customWidth="1"/>
    <col min="15883" max="15883" width="4.125" style="497" customWidth="1"/>
    <col min="15884" max="15884" width="8" style="497" customWidth="1"/>
    <col min="15885" max="16129" width="9" style="497"/>
    <col min="16130" max="16130" width="4.125" style="497" customWidth="1"/>
    <col min="16131" max="16131" width="11.625" style="497" customWidth="1"/>
    <col min="16132" max="16132" width="8.125" style="497" customWidth="1"/>
    <col min="16133" max="16133" width="7.5" style="497" customWidth="1"/>
    <col min="16134" max="16134" width="11.125" style="497" customWidth="1"/>
    <col min="16135" max="16135" width="9.375" style="497" customWidth="1"/>
    <col min="16136" max="16136" width="8.625" style="497" customWidth="1"/>
    <col min="16137" max="16137" width="6.125" style="497" customWidth="1"/>
    <col min="16138" max="16138" width="3.125" style="497" customWidth="1"/>
    <col min="16139" max="16139" width="4.125" style="497" customWidth="1"/>
    <col min="16140" max="16140" width="8" style="497" customWidth="1"/>
    <col min="16141" max="16384" width="9" style="497"/>
  </cols>
  <sheetData>
    <row r="2" spans="2:14" ht="37.5" customHeight="1">
      <c r="B2" s="1727" t="s">
        <v>3117</v>
      </c>
      <c r="C2" s="1503"/>
      <c r="D2" s="1503"/>
      <c r="E2" s="1503"/>
      <c r="F2" s="1503"/>
      <c r="G2" s="1503"/>
      <c r="H2" s="1504"/>
    </row>
    <row r="3" spans="2:14">
      <c r="B3" s="246" t="s">
        <v>20</v>
      </c>
      <c r="C3" s="246" t="s">
        <v>168</v>
      </c>
      <c r="D3" s="246" t="s">
        <v>362</v>
      </c>
      <c r="E3" s="246" t="s">
        <v>2243</v>
      </c>
      <c r="F3" s="734" t="s">
        <v>991</v>
      </c>
      <c r="G3" s="246" t="s">
        <v>2244</v>
      </c>
      <c r="H3" s="708" t="s">
        <v>2245</v>
      </c>
    </row>
    <row r="4" spans="2:14" ht="25.5">
      <c r="B4" s="248" t="s">
        <v>2246</v>
      </c>
      <c r="C4" s="249" t="s">
        <v>1674</v>
      </c>
      <c r="D4" s="1078" t="s">
        <v>2247</v>
      </c>
      <c r="E4" s="249" t="s">
        <v>2248</v>
      </c>
      <c r="F4" s="250" t="s">
        <v>2210</v>
      </c>
      <c r="G4" s="249" t="s">
        <v>2249</v>
      </c>
      <c r="H4" s="709" t="s">
        <v>2211</v>
      </c>
    </row>
    <row r="5" spans="2:14">
      <c r="B5" s="1474"/>
      <c r="C5" s="1475"/>
      <c r="D5" s="1475"/>
      <c r="E5" s="1475"/>
      <c r="F5" s="1475"/>
      <c r="G5" s="1475"/>
      <c r="H5" s="1475"/>
    </row>
    <row r="6" spans="2:14">
      <c r="B6" s="735" t="s">
        <v>2929</v>
      </c>
      <c r="C6" s="1728" t="s">
        <v>2232</v>
      </c>
      <c r="D6" s="1729"/>
      <c r="E6" s="1729"/>
      <c r="F6" s="1729"/>
      <c r="G6" s="1729"/>
      <c r="H6" s="1730"/>
    </row>
    <row r="7" spans="2:14" ht="51">
      <c r="B7" s="1723" t="s">
        <v>3118</v>
      </c>
      <c r="C7" s="736" t="s">
        <v>1680</v>
      </c>
      <c r="D7" s="1080"/>
      <c r="E7" s="737"/>
      <c r="F7" s="738"/>
      <c r="G7" s="739"/>
      <c r="H7" s="740"/>
    </row>
    <row r="8" spans="2:14" ht="63.75">
      <c r="B8" s="1719"/>
      <c r="C8" s="741" t="s">
        <v>1681</v>
      </c>
      <c r="D8" s="1081"/>
      <c r="E8" s="742"/>
      <c r="F8" s="743"/>
      <c r="G8" s="744"/>
      <c r="H8" s="745"/>
    </row>
    <row r="9" spans="2:14" ht="51">
      <c r="B9" s="1719"/>
      <c r="C9" s="741" t="s">
        <v>1682</v>
      </c>
      <c r="D9" s="1081"/>
      <c r="E9" s="742"/>
      <c r="F9" s="743" t="s">
        <v>2241</v>
      </c>
      <c r="G9" s="744"/>
      <c r="H9" s="745"/>
    </row>
    <row r="10" spans="2:14" ht="25.5">
      <c r="B10" s="1719"/>
      <c r="C10" s="741" t="s">
        <v>1683</v>
      </c>
      <c r="D10" s="1081"/>
      <c r="E10" s="742"/>
      <c r="F10" s="743"/>
      <c r="G10" s="744"/>
      <c r="H10" s="745"/>
    </row>
    <row r="11" spans="2:14" ht="89.25">
      <c r="B11" s="1719"/>
      <c r="C11" s="741" t="s">
        <v>1684</v>
      </c>
      <c r="D11" s="1081"/>
      <c r="E11" s="742"/>
      <c r="F11" s="743"/>
      <c r="G11" s="744"/>
      <c r="H11" s="745"/>
    </row>
    <row r="12" spans="2:14" ht="38.25">
      <c r="B12" s="1719"/>
      <c r="C12" s="741" t="s">
        <v>1685</v>
      </c>
      <c r="D12" s="1081"/>
      <c r="E12" s="742"/>
      <c r="F12" s="743"/>
      <c r="G12" s="744"/>
      <c r="H12" s="745"/>
    </row>
    <row r="13" spans="2:14" ht="38.25">
      <c r="B13" s="1719"/>
      <c r="C13" s="741" t="s">
        <v>1686</v>
      </c>
      <c r="D13" s="1081"/>
      <c r="E13" s="742"/>
      <c r="F13" s="743"/>
      <c r="G13" s="744"/>
      <c r="H13" s="745"/>
    </row>
    <row r="14" spans="2:14" s="733" customFormat="1" ht="63.75">
      <c r="B14" s="1719"/>
      <c r="C14" s="741" t="s">
        <v>1687</v>
      </c>
      <c r="D14" s="1081"/>
      <c r="E14" s="742"/>
      <c r="F14" s="743"/>
      <c r="G14" s="744"/>
      <c r="H14" s="745"/>
      <c r="I14" s="746"/>
      <c r="J14" s="746"/>
      <c r="K14" s="746"/>
      <c r="M14" s="497"/>
      <c r="N14" s="497"/>
    </row>
    <row r="15" spans="2:14" s="733" customFormat="1" ht="15.75" customHeight="1">
      <c r="B15" s="1719"/>
      <c r="C15" s="747" t="s">
        <v>1688</v>
      </c>
      <c r="D15" s="1081"/>
      <c r="E15" s="742"/>
      <c r="F15" s="743"/>
      <c r="G15" s="744"/>
      <c r="H15" s="745"/>
      <c r="I15" s="746"/>
      <c r="J15" s="746"/>
      <c r="K15" s="746"/>
      <c r="M15" s="497"/>
      <c r="N15" s="497"/>
    </row>
    <row r="16" spans="2:14" s="733" customFormat="1" ht="16.5" customHeight="1">
      <c r="B16" s="1719"/>
      <c r="C16" s="748" t="s">
        <v>1689</v>
      </c>
      <c r="D16" s="1082"/>
      <c r="E16" s="749"/>
      <c r="F16" s="750"/>
      <c r="G16" s="751"/>
      <c r="H16" s="752"/>
      <c r="I16" s="746"/>
      <c r="J16" s="746"/>
      <c r="K16" s="746"/>
      <c r="M16" s="497"/>
      <c r="N16" s="497"/>
    </row>
    <row r="17" spans="2:14" s="733" customFormat="1">
      <c r="B17" s="1723" t="s">
        <v>3119</v>
      </c>
      <c r="C17" s="753">
        <v>120</v>
      </c>
      <c r="D17" s="1731"/>
      <c r="E17" s="754"/>
      <c r="F17" s="743"/>
      <c r="G17" s="744"/>
      <c r="H17" s="745"/>
      <c r="J17" s="746"/>
      <c r="K17" s="746"/>
      <c r="M17" s="497"/>
      <c r="N17" s="497"/>
    </row>
    <row r="18" spans="2:14" s="733" customFormat="1">
      <c r="B18" s="1719"/>
      <c r="C18" s="755" t="s">
        <v>1690</v>
      </c>
      <c r="D18" s="1731"/>
      <c r="E18" s="754"/>
      <c r="F18" s="743"/>
      <c r="G18" s="744"/>
      <c r="H18" s="745"/>
      <c r="I18" s="746"/>
      <c r="J18" s="746"/>
      <c r="K18" s="746"/>
      <c r="M18" s="497"/>
      <c r="N18" s="497"/>
    </row>
    <row r="19" spans="2:14">
      <c r="B19" s="1719"/>
      <c r="C19" s="756" t="s">
        <v>1691</v>
      </c>
      <c r="D19" s="1731"/>
      <c r="E19" s="757"/>
      <c r="F19" s="758"/>
      <c r="G19" s="744"/>
      <c r="H19" s="745"/>
    </row>
    <row r="20" spans="2:14">
      <c r="B20" s="1719"/>
      <c r="C20" s="759" t="s">
        <v>4172</v>
      </c>
      <c r="D20" s="1731"/>
      <c r="E20" s="757"/>
      <c r="F20" s="758"/>
      <c r="G20" s="744"/>
      <c r="H20" s="745"/>
    </row>
    <row r="21" spans="2:14">
      <c r="B21" s="1719"/>
      <c r="C21" s="759" t="s">
        <v>1692</v>
      </c>
      <c r="D21" s="1731"/>
      <c r="E21" s="757"/>
      <c r="F21" s="758"/>
      <c r="G21" s="744"/>
      <c r="H21" s="745"/>
    </row>
    <row r="22" spans="2:14">
      <c r="B22" s="1719"/>
      <c r="C22" s="759" t="s">
        <v>4173</v>
      </c>
      <c r="D22" s="1731"/>
      <c r="E22" s="757"/>
      <c r="F22" s="758"/>
      <c r="G22" s="744"/>
      <c r="H22" s="745"/>
    </row>
    <row r="23" spans="2:14">
      <c r="B23" s="1719"/>
      <c r="C23" s="759" t="s">
        <v>4174</v>
      </c>
      <c r="D23" s="1731"/>
      <c r="E23" s="757"/>
      <c r="F23" s="758"/>
      <c r="G23" s="744"/>
      <c r="H23" s="745"/>
    </row>
    <row r="24" spans="2:14">
      <c r="B24" s="1719"/>
      <c r="C24" s="759" t="s">
        <v>1693</v>
      </c>
      <c r="D24" s="1731"/>
      <c r="E24" s="757"/>
      <c r="F24" s="758"/>
      <c r="G24" s="744"/>
      <c r="H24" s="745"/>
    </row>
    <row r="25" spans="2:14">
      <c r="B25" s="1719"/>
      <c r="C25" s="759" t="s">
        <v>1694</v>
      </c>
      <c r="D25" s="1731"/>
      <c r="E25" s="757"/>
      <c r="F25" s="758"/>
      <c r="G25" s="744"/>
      <c r="H25" s="745"/>
    </row>
    <row r="26" spans="2:14">
      <c r="B26" s="1719"/>
      <c r="C26" s="759" t="s">
        <v>4175</v>
      </c>
      <c r="D26" s="1731"/>
      <c r="E26" s="757"/>
      <c r="F26" s="758"/>
      <c r="G26" s="744"/>
      <c r="H26" s="745"/>
    </row>
    <row r="27" spans="2:14">
      <c r="B27" s="1719"/>
      <c r="C27" s="759" t="s">
        <v>4176</v>
      </c>
      <c r="D27" s="1731"/>
      <c r="E27" s="757"/>
      <c r="F27" s="758"/>
      <c r="G27" s="744"/>
      <c r="H27" s="745"/>
    </row>
    <row r="28" spans="2:14">
      <c r="B28" s="1719"/>
      <c r="C28" s="759" t="s">
        <v>4177</v>
      </c>
      <c r="D28" s="1731"/>
      <c r="E28" s="757"/>
      <c r="F28" s="758"/>
      <c r="G28" s="744"/>
      <c r="H28" s="745"/>
    </row>
    <row r="29" spans="2:14">
      <c r="B29" s="1719"/>
      <c r="C29" s="759" t="s">
        <v>4178</v>
      </c>
      <c r="D29" s="1731"/>
      <c r="E29" s="757"/>
      <c r="F29" s="758"/>
      <c r="G29" s="744"/>
      <c r="H29" s="745"/>
    </row>
    <row r="30" spans="2:14">
      <c r="B30" s="1719"/>
      <c r="C30" s="759" t="s">
        <v>1695</v>
      </c>
      <c r="D30" s="1731"/>
      <c r="E30" s="757"/>
      <c r="F30" s="758"/>
      <c r="G30" s="744"/>
      <c r="H30" s="745"/>
    </row>
    <row r="31" spans="2:14">
      <c r="B31" s="1719"/>
      <c r="C31" s="759" t="s">
        <v>1696</v>
      </c>
      <c r="D31" s="1731"/>
      <c r="E31" s="757"/>
      <c r="F31" s="758"/>
      <c r="G31" s="744"/>
      <c r="H31" s="745"/>
    </row>
    <row r="32" spans="2:14">
      <c r="B32" s="1719"/>
      <c r="C32" s="759" t="s">
        <v>1697</v>
      </c>
      <c r="D32" s="1731"/>
      <c r="E32" s="757"/>
      <c r="F32" s="758"/>
      <c r="G32" s="744"/>
      <c r="H32" s="745"/>
    </row>
    <row r="33" spans="2:12">
      <c r="B33" s="1719"/>
      <c r="C33" s="759" t="s">
        <v>1698</v>
      </c>
      <c r="D33" s="1731"/>
      <c r="E33" s="757"/>
      <c r="F33" s="758"/>
      <c r="G33" s="744"/>
      <c r="H33" s="745"/>
    </row>
    <row r="34" spans="2:12" ht="25.5">
      <c r="B34" s="1719"/>
      <c r="C34" s="759" t="s">
        <v>1699</v>
      </c>
      <c r="D34" s="1731"/>
      <c r="E34" s="757"/>
      <c r="F34" s="758"/>
      <c r="G34" s="744"/>
      <c r="H34" s="745"/>
      <c r="I34" s="497"/>
      <c r="J34" s="497"/>
      <c r="K34" s="497"/>
      <c r="L34" s="497"/>
    </row>
    <row r="35" spans="2:12" ht="12.75">
      <c r="B35" s="1719"/>
      <c r="C35" s="759" t="s">
        <v>1700</v>
      </c>
      <c r="D35" s="1731"/>
      <c r="E35" s="757"/>
      <c r="F35" s="758"/>
      <c r="G35" s="744"/>
      <c r="H35" s="745"/>
      <c r="I35" s="497"/>
      <c r="J35" s="497"/>
      <c r="K35" s="497"/>
      <c r="L35" s="497"/>
    </row>
    <row r="36" spans="2:12" ht="12.75">
      <c r="B36" s="1719"/>
      <c r="C36" s="759" t="s">
        <v>1701</v>
      </c>
      <c r="D36" s="1731"/>
      <c r="E36" s="757"/>
      <c r="F36" s="758"/>
      <c r="G36" s="744"/>
      <c r="H36" s="745"/>
      <c r="I36" s="497"/>
      <c r="J36" s="497"/>
      <c r="K36" s="497"/>
      <c r="L36" s="497"/>
    </row>
    <row r="37" spans="2:12" ht="12.75">
      <c r="B37" s="1719"/>
      <c r="C37" s="759" t="s">
        <v>1702</v>
      </c>
      <c r="D37" s="1731"/>
      <c r="E37" s="757"/>
      <c r="F37" s="758"/>
      <c r="G37" s="744"/>
      <c r="H37" s="745"/>
      <c r="I37" s="497"/>
      <c r="J37" s="497"/>
      <c r="K37" s="497"/>
      <c r="L37" s="497"/>
    </row>
    <row r="38" spans="2:12" ht="12.75">
      <c r="B38" s="1719"/>
      <c r="C38" s="759" t="s">
        <v>4179</v>
      </c>
      <c r="D38" s="1731"/>
      <c r="E38" s="757"/>
      <c r="F38" s="758"/>
      <c r="G38" s="744"/>
      <c r="H38" s="745"/>
      <c r="I38" s="497"/>
      <c r="J38" s="497"/>
      <c r="K38" s="497"/>
      <c r="L38" s="497"/>
    </row>
    <row r="39" spans="2:12" ht="12.75">
      <c r="B39" s="1719"/>
      <c r="C39" s="759" t="s">
        <v>4180</v>
      </c>
      <c r="D39" s="1731"/>
      <c r="E39" s="760"/>
      <c r="F39" s="761"/>
      <c r="G39" s="751"/>
      <c r="H39" s="752"/>
      <c r="I39" s="497"/>
      <c r="J39" s="497"/>
      <c r="K39" s="497"/>
      <c r="L39" s="497"/>
    </row>
    <row r="40" spans="2:12" ht="12.75">
      <c r="B40" s="1720"/>
      <c r="C40" s="762" t="s">
        <v>4181</v>
      </c>
      <c r="D40" s="1732"/>
      <c r="E40" s="763" t="s">
        <v>18</v>
      </c>
      <c r="F40" s="764">
        <v>2</v>
      </c>
      <c r="G40" s="1065"/>
      <c r="H40" s="765">
        <f>F40*G40</f>
        <v>0</v>
      </c>
      <c r="I40" s="497"/>
      <c r="J40" s="497"/>
      <c r="K40" s="497"/>
      <c r="L40" s="497"/>
    </row>
    <row r="41" spans="2:12" ht="12.75">
      <c r="B41" s="1723" t="s">
        <v>3120</v>
      </c>
      <c r="C41" s="759">
        <v>140</v>
      </c>
      <c r="D41" s="1724"/>
      <c r="E41" s="766"/>
      <c r="F41" s="767"/>
      <c r="G41" s="739"/>
      <c r="H41" s="740"/>
      <c r="I41" s="497"/>
      <c r="J41" s="497"/>
      <c r="K41" s="497"/>
      <c r="L41" s="497"/>
    </row>
    <row r="42" spans="2:12" ht="12.75">
      <c r="B42" s="1719"/>
      <c r="C42" s="762" t="s">
        <v>1690</v>
      </c>
      <c r="D42" s="1721"/>
      <c r="E42" s="757"/>
      <c r="F42" s="758"/>
      <c r="G42" s="744"/>
      <c r="H42" s="745"/>
      <c r="I42" s="497"/>
      <c r="J42" s="497"/>
      <c r="K42" s="497"/>
      <c r="L42" s="497"/>
    </row>
    <row r="43" spans="2:12" ht="12.75">
      <c r="B43" s="1719"/>
      <c r="C43" s="768" t="s">
        <v>1703</v>
      </c>
      <c r="D43" s="1721"/>
      <c r="E43" s="757"/>
      <c r="F43" s="758"/>
      <c r="G43" s="744"/>
      <c r="H43" s="745"/>
      <c r="I43" s="497"/>
      <c r="J43" s="497"/>
      <c r="K43" s="497"/>
      <c r="L43" s="497"/>
    </row>
    <row r="44" spans="2:12" ht="12.75">
      <c r="B44" s="1719"/>
      <c r="C44" s="759" t="s">
        <v>4182</v>
      </c>
      <c r="D44" s="1721"/>
      <c r="E44" s="757"/>
      <c r="F44" s="758"/>
      <c r="G44" s="744"/>
      <c r="H44" s="745"/>
      <c r="I44" s="497"/>
      <c r="J44" s="497"/>
      <c r="K44" s="497"/>
      <c r="L44" s="497"/>
    </row>
    <row r="45" spans="2:12" ht="12.75">
      <c r="B45" s="1719"/>
      <c r="C45" s="759" t="s">
        <v>1692</v>
      </c>
      <c r="D45" s="1721"/>
      <c r="E45" s="757"/>
      <c r="F45" s="758"/>
      <c r="G45" s="744"/>
      <c r="H45" s="745"/>
      <c r="I45" s="497"/>
      <c r="J45" s="497"/>
      <c r="K45" s="497"/>
      <c r="L45" s="497"/>
    </row>
    <row r="46" spans="2:12" ht="12.75">
      <c r="B46" s="1719"/>
      <c r="C46" s="759" t="s">
        <v>4183</v>
      </c>
      <c r="D46" s="1721"/>
      <c r="E46" s="757"/>
      <c r="F46" s="758"/>
      <c r="G46" s="744"/>
      <c r="H46" s="745"/>
      <c r="I46" s="497"/>
      <c r="J46" s="497"/>
      <c r="K46" s="497"/>
      <c r="L46" s="497"/>
    </row>
    <row r="47" spans="2:12" ht="12.75">
      <c r="B47" s="1719"/>
      <c r="C47" s="759" t="s">
        <v>4184</v>
      </c>
      <c r="D47" s="1721"/>
      <c r="E47" s="757"/>
      <c r="F47" s="758"/>
      <c r="G47" s="744"/>
      <c r="H47" s="745"/>
      <c r="I47" s="497"/>
      <c r="J47" s="497"/>
      <c r="K47" s="497"/>
      <c r="L47" s="497"/>
    </row>
    <row r="48" spans="2:12" ht="12.75">
      <c r="B48" s="1719"/>
      <c r="C48" s="759" t="s">
        <v>1693</v>
      </c>
      <c r="D48" s="1721"/>
      <c r="E48" s="757"/>
      <c r="F48" s="758"/>
      <c r="G48" s="744"/>
      <c r="H48" s="745"/>
      <c r="I48" s="497"/>
      <c r="J48" s="497"/>
      <c r="K48" s="497"/>
      <c r="L48" s="497"/>
    </row>
    <row r="49" spans="2:12" ht="12.75">
      <c r="B49" s="1719"/>
      <c r="C49" s="759" t="s">
        <v>1694</v>
      </c>
      <c r="D49" s="1721"/>
      <c r="E49" s="757"/>
      <c r="F49" s="758"/>
      <c r="G49" s="744"/>
      <c r="H49" s="745"/>
      <c r="I49" s="497"/>
      <c r="J49" s="497"/>
      <c r="K49" s="497"/>
      <c r="L49" s="497"/>
    </row>
    <row r="50" spans="2:12" ht="12.75">
      <c r="B50" s="1719"/>
      <c r="C50" s="759" t="s">
        <v>4185</v>
      </c>
      <c r="D50" s="1721"/>
      <c r="E50" s="757"/>
      <c r="F50" s="758"/>
      <c r="G50" s="744"/>
      <c r="H50" s="745"/>
      <c r="I50" s="497"/>
      <c r="J50" s="497"/>
      <c r="K50" s="497"/>
      <c r="L50" s="497"/>
    </row>
    <row r="51" spans="2:12" ht="12.75">
      <c r="B51" s="1719"/>
      <c r="C51" s="759" t="s">
        <v>4186</v>
      </c>
      <c r="D51" s="1721"/>
      <c r="E51" s="757"/>
      <c r="F51" s="758"/>
      <c r="G51" s="744"/>
      <c r="H51" s="745"/>
      <c r="I51" s="497"/>
      <c r="J51" s="497"/>
      <c r="K51" s="497"/>
      <c r="L51" s="497"/>
    </row>
    <row r="52" spans="2:12" ht="12.75">
      <c r="B52" s="1719"/>
      <c r="C52" s="759" t="s">
        <v>4187</v>
      </c>
      <c r="D52" s="1721"/>
      <c r="E52" s="757"/>
      <c r="F52" s="758"/>
      <c r="G52" s="744"/>
      <c r="H52" s="745"/>
      <c r="I52" s="497"/>
      <c r="J52" s="497"/>
      <c r="K52" s="497"/>
      <c r="L52" s="497"/>
    </row>
    <row r="53" spans="2:12" ht="12.75">
      <c r="B53" s="1719"/>
      <c r="C53" s="759" t="s">
        <v>4188</v>
      </c>
      <c r="D53" s="1721"/>
      <c r="E53" s="757"/>
      <c r="F53" s="758"/>
      <c r="G53" s="744"/>
      <c r="H53" s="745"/>
      <c r="I53" s="497"/>
      <c r="J53" s="497"/>
      <c r="K53" s="497"/>
      <c r="L53" s="497"/>
    </row>
    <row r="54" spans="2:12" ht="12.75">
      <c r="B54" s="1719"/>
      <c r="C54" s="759" t="s">
        <v>1695</v>
      </c>
      <c r="D54" s="1721"/>
      <c r="E54" s="757"/>
      <c r="F54" s="758"/>
      <c r="G54" s="744"/>
      <c r="H54" s="745"/>
      <c r="I54" s="497"/>
      <c r="J54" s="497"/>
      <c r="K54" s="497"/>
      <c r="L54" s="497"/>
    </row>
    <row r="55" spans="2:12" ht="12.75">
      <c r="B55" s="1719"/>
      <c r="C55" s="759" t="s">
        <v>1696</v>
      </c>
      <c r="D55" s="1721"/>
      <c r="E55" s="757"/>
      <c r="F55" s="758"/>
      <c r="G55" s="744"/>
      <c r="H55" s="745"/>
      <c r="I55" s="497"/>
      <c r="J55" s="497"/>
      <c r="K55" s="497"/>
      <c r="L55" s="497"/>
    </row>
    <row r="56" spans="2:12" ht="12.75">
      <c r="B56" s="1719"/>
      <c r="C56" s="759" t="s">
        <v>1704</v>
      </c>
      <c r="D56" s="1721"/>
      <c r="E56" s="757"/>
      <c r="F56" s="758"/>
      <c r="G56" s="744"/>
      <c r="H56" s="745"/>
      <c r="I56" s="497"/>
      <c r="J56" s="497"/>
      <c r="K56" s="497"/>
      <c r="L56" s="497"/>
    </row>
    <row r="57" spans="2:12" ht="12.75">
      <c r="B57" s="1719"/>
      <c r="C57" s="759" t="s">
        <v>1705</v>
      </c>
      <c r="D57" s="1721"/>
      <c r="E57" s="757"/>
      <c r="F57" s="758"/>
      <c r="G57" s="744"/>
      <c r="H57" s="745"/>
      <c r="I57" s="497"/>
      <c r="J57" s="497"/>
      <c r="K57" s="497"/>
      <c r="L57" s="497"/>
    </row>
    <row r="58" spans="2:12" ht="25.5">
      <c r="B58" s="1719"/>
      <c r="C58" s="759" t="s">
        <v>1706</v>
      </c>
      <c r="D58" s="1721"/>
      <c r="E58" s="757"/>
      <c r="F58" s="758"/>
      <c r="G58" s="744"/>
      <c r="H58" s="745"/>
      <c r="I58" s="497"/>
      <c r="J58" s="497"/>
      <c r="K58" s="497"/>
      <c r="L58" s="497"/>
    </row>
    <row r="59" spans="2:12" ht="12.75">
      <c r="B59" s="1719"/>
      <c r="C59" s="759" t="s">
        <v>1707</v>
      </c>
      <c r="D59" s="1721"/>
      <c r="E59" s="757"/>
      <c r="F59" s="758"/>
      <c r="G59" s="744"/>
      <c r="H59" s="745"/>
      <c r="I59" s="497"/>
      <c r="J59" s="497"/>
      <c r="K59" s="497"/>
      <c r="L59" s="497"/>
    </row>
    <row r="60" spans="2:12" ht="12.75">
      <c r="B60" s="1719"/>
      <c r="C60" s="759" t="s">
        <v>1701</v>
      </c>
      <c r="D60" s="1721"/>
      <c r="E60" s="757"/>
      <c r="F60" s="758"/>
      <c r="G60" s="744"/>
      <c r="H60" s="745"/>
      <c r="I60" s="497"/>
      <c r="J60" s="497"/>
      <c r="K60" s="497"/>
      <c r="L60" s="497"/>
    </row>
    <row r="61" spans="2:12" ht="12.75">
      <c r="B61" s="1719"/>
      <c r="C61" s="759" t="s">
        <v>1702</v>
      </c>
      <c r="D61" s="1721"/>
      <c r="E61" s="757"/>
      <c r="F61" s="758"/>
      <c r="G61" s="744"/>
      <c r="H61" s="745"/>
      <c r="I61" s="497"/>
      <c r="J61" s="497"/>
      <c r="K61" s="497"/>
      <c r="L61" s="497"/>
    </row>
    <row r="62" spans="2:12" ht="12.75">
      <c r="B62" s="1719"/>
      <c r="C62" s="759" t="s">
        <v>4189</v>
      </c>
      <c r="D62" s="1721"/>
      <c r="E62" s="757"/>
      <c r="F62" s="758"/>
      <c r="G62" s="744"/>
      <c r="H62" s="745"/>
      <c r="I62" s="497"/>
      <c r="J62" s="497"/>
      <c r="K62" s="497"/>
      <c r="L62" s="497"/>
    </row>
    <row r="63" spans="2:12" ht="12.75">
      <c r="B63" s="1719"/>
      <c r="C63" s="769" t="s">
        <v>4190</v>
      </c>
      <c r="D63" s="1721"/>
      <c r="E63" s="760"/>
      <c r="F63" s="761"/>
      <c r="G63" s="751"/>
      <c r="H63" s="752"/>
      <c r="I63" s="497"/>
      <c r="J63" s="497"/>
      <c r="K63" s="497"/>
      <c r="L63" s="497"/>
    </row>
    <row r="64" spans="2:12" ht="12.75">
      <c r="B64" s="1720"/>
      <c r="C64" s="762" t="s">
        <v>4191</v>
      </c>
      <c r="D64" s="1722"/>
      <c r="E64" s="763" t="s">
        <v>18</v>
      </c>
      <c r="F64" s="770">
        <v>1</v>
      </c>
      <c r="G64" s="1065"/>
      <c r="H64" s="765">
        <f>F64*G64</f>
        <v>0</v>
      </c>
      <c r="I64" s="497"/>
      <c r="J64" s="497"/>
      <c r="K64" s="497"/>
      <c r="L64" s="497"/>
    </row>
    <row r="65" spans="2:12" ht="12.75">
      <c r="B65" s="1723" t="s">
        <v>3121</v>
      </c>
      <c r="C65" s="768">
        <v>180</v>
      </c>
      <c r="D65" s="1724"/>
      <c r="E65" s="766"/>
      <c r="F65" s="767"/>
      <c r="G65" s="739"/>
      <c r="H65" s="740"/>
      <c r="I65" s="497"/>
      <c r="J65" s="497"/>
      <c r="K65" s="497"/>
      <c r="L65" s="497"/>
    </row>
    <row r="66" spans="2:12" ht="12.75">
      <c r="B66" s="1719"/>
      <c r="C66" s="762" t="s">
        <v>1690</v>
      </c>
      <c r="D66" s="1721"/>
      <c r="E66" s="757"/>
      <c r="F66" s="758"/>
      <c r="G66" s="744"/>
      <c r="H66" s="745"/>
      <c r="I66" s="497"/>
      <c r="J66" s="497"/>
      <c r="K66" s="497"/>
      <c r="L66" s="497"/>
    </row>
    <row r="67" spans="2:12" ht="12.75">
      <c r="B67" s="1719"/>
      <c r="C67" s="768" t="s">
        <v>1708</v>
      </c>
      <c r="D67" s="1721"/>
      <c r="E67" s="757"/>
      <c r="F67" s="758"/>
      <c r="G67" s="744"/>
      <c r="H67" s="745"/>
      <c r="I67" s="497"/>
      <c r="J67" s="497"/>
      <c r="K67" s="497"/>
      <c r="L67" s="497"/>
    </row>
    <row r="68" spans="2:12" ht="12.75">
      <c r="B68" s="1719"/>
      <c r="C68" s="759" t="s">
        <v>4192</v>
      </c>
      <c r="D68" s="1721"/>
      <c r="E68" s="757"/>
      <c r="F68" s="758"/>
      <c r="G68" s="744"/>
      <c r="H68" s="745"/>
      <c r="I68" s="497"/>
      <c r="J68" s="497"/>
      <c r="K68" s="497"/>
      <c r="L68" s="497"/>
    </row>
    <row r="69" spans="2:12" ht="12.75">
      <c r="B69" s="1719"/>
      <c r="C69" s="759" t="s">
        <v>1692</v>
      </c>
      <c r="D69" s="1721"/>
      <c r="E69" s="757"/>
      <c r="F69" s="758"/>
      <c r="G69" s="744"/>
      <c r="H69" s="745"/>
      <c r="I69" s="497"/>
      <c r="J69" s="497"/>
      <c r="K69" s="497"/>
      <c r="L69" s="497"/>
    </row>
    <row r="70" spans="2:12" ht="12.75">
      <c r="B70" s="1719"/>
      <c r="C70" s="759" t="s">
        <v>4193</v>
      </c>
      <c r="D70" s="1721"/>
      <c r="E70" s="757"/>
      <c r="F70" s="758"/>
      <c r="G70" s="744"/>
      <c r="H70" s="745"/>
      <c r="I70" s="497"/>
      <c r="J70" s="497"/>
      <c r="K70" s="497"/>
      <c r="L70" s="497"/>
    </row>
    <row r="71" spans="2:12" ht="12.75">
      <c r="B71" s="1719"/>
      <c r="C71" s="759" t="s">
        <v>4194</v>
      </c>
      <c r="D71" s="1721"/>
      <c r="E71" s="757"/>
      <c r="F71" s="758"/>
      <c r="G71" s="744"/>
      <c r="H71" s="745"/>
      <c r="I71" s="497"/>
      <c r="J71" s="497"/>
      <c r="K71" s="497"/>
      <c r="L71" s="497"/>
    </row>
    <row r="72" spans="2:12" ht="12.75">
      <c r="B72" s="1719"/>
      <c r="C72" s="759" t="s">
        <v>1693</v>
      </c>
      <c r="D72" s="1721"/>
      <c r="E72" s="757"/>
      <c r="F72" s="758"/>
      <c r="G72" s="744"/>
      <c r="H72" s="745"/>
      <c r="I72" s="497"/>
      <c r="J72" s="497"/>
      <c r="K72" s="497"/>
      <c r="L72" s="497"/>
    </row>
    <row r="73" spans="2:12" ht="12.75">
      <c r="B73" s="1719"/>
      <c r="C73" s="759" t="s">
        <v>1694</v>
      </c>
      <c r="D73" s="1721"/>
      <c r="E73" s="757"/>
      <c r="F73" s="758"/>
      <c r="G73" s="744"/>
      <c r="H73" s="745"/>
      <c r="I73" s="497"/>
      <c r="J73" s="497"/>
      <c r="K73" s="497"/>
      <c r="L73" s="497"/>
    </row>
    <row r="74" spans="2:12" ht="12.75">
      <c r="B74" s="1719"/>
      <c r="C74" s="759" t="s">
        <v>4195</v>
      </c>
      <c r="D74" s="1721"/>
      <c r="E74" s="757"/>
      <c r="F74" s="758"/>
      <c r="G74" s="744"/>
      <c r="H74" s="745"/>
      <c r="I74" s="497"/>
      <c r="J74" s="497"/>
      <c r="K74" s="497"/>
      <c r="L74" s="497"/>
    </row>
    <row r="75" spans="2:12" ht="12.75">
      <c r="B75" s="1719"/>
      <c r="C75" s="759" t="s">
        <v>4196</v>
      </c>
      <c r="D75" s="1721"/>
      <c r="E75" s="757"/>
      <c r="F75" s="758"/>
      <c r="G75" s="744"/>
      <c r="H75" s="745"/>
      <c r="I75" s="497"/>
      <c r="J75" s="497"/>
      <c r="K75" s="497"/>
      <c r="L75" s="497"/>
    </row>
    <row r="76" spans="2:12" ht="12.75">
      <c r="B76" s="1719"/>
      <c r="C76" s="759" t="s">
        <v>4197</v>
      </c>
      <c r="D76" s="1721"/>
      <c r="E76" s="757"/>
      <c r="F76" s="758"/>
      <c r="G76" s="744"/>
      <c r="H76" s="745"/>
      <c r="I76" s="497"/>
      <c r="J76" s="497"/>
      <c r="K76" s="497"/>
      <c r="L76" s="497"/>
    </row>
    <row r="77" spans="2:12" ht="12.75">
      <c r="B77" s="1719"/>
      <c r="C77" s="759" t="s">
        <v>4198</v>
      </c>
      <c r="D77" s="1721"/>
      <c r="E77" s="757"/>
      <c r="F77" s="758"/>
      <c r="G77" s="744"/>
      <c r="H77" s="745"/>
      <c r="I77" s="497"/>
      <c r="J77" s="497"/>
      <c r="K77" s="497"/>
      <c r="L77" s="497"/>
    </row>
    <row r="78" spans="2:12" ht="12.75">
      <c r="B78" s="1719"/>
      <c r="C78" s="759" t="s">
        <v>1695</v>
      </c>
      <c r="D78" s="1721"/>
      <c r="E78" s="757"/>
      <c r="F78" s="758"/>
      <c r="G78" s="744"/>
      <c r="H78" s="745"/>
      <c r="I78" s="497"/>
      <c r="J78" s="497"/>
      <c r="K78" s="497"/>
      <c r="L78" s="497"/>
    </row>
    <row r="79" spans="2:12" ht="12.75">
      <c r="B79" s="1719"/>
      <c r="C79" s="759" t="s">
        <v>1696</v>
      </c>
      <c r="D79" s="1721"/>
      <c r="E79" s="757"/>
      <c r="F79" s="758"/>
      <c r="G79" s="744"/>
      <c r="H79" s="745"/>
      <c r="I79" s="497"/>
      <c r="J79" s="497"/>
      <c r="K79" s="497"/>
      <c r="L79" s="497"/>
    </row>
    <row r="80" spans="2:12" ht="12.75">
      <c r="B80" s="1719"/>
      <c r="C80" s="759" t="s">
        <v>1709</v>
      </c>
      <c r="D80" s="1721"/>
      <c r="E80" s="757"/>
      <c r="F80" s="758"/>
      <c r="G80" s="744"/>
      <c r="H80" s="745"/>
      <c r="I80" s="497"/>
      <c r="J80" s="497"/>
      <c r="K80" s="497"/>
      <c r="L80" s="497"/>
    </row>
    <row r="81" spans="2:12" ht="12.75">
      <c r="B81" s="1719"/>
      <c r="C81" s="759" t="s">
        <v>1710</v>
      </c>
      <c r="D81" s="1721"/>
      <c r="E81" s="757"/>
      <c r="F81" s="758"/>
      <c r="G81" s="744"/>
      <c r="H81" s="745"/>
      <c r="I81" s="497"/>
      <c r="J81" s="497"/>
      <c r="K81" s="497"/>
      <c r="L81" s="497"/>
    </row>
    <row r="82" spans="2:12" ht="25.5">
      <c r="B82" s="1719"/>
      <c r="C82" s="759" t="s">
        <v>1711</v>
      </c>
      <c r="D82" s="1721"/>
      <c r="E82" s="757"/>
      <c r="F82" s="758"/>
      <c r="G82" s="744"/>
      <c r="H82" s="745"/>
      <c r="I82" s="497"/>
      <c r="J82" s="497"/>
      <c r="K82" s="497"/>
      <c r="L82" s="497"/>
    </row>
    <row r="83" spans="2:12" ht="12.75">
      <c r="B83" s="1719"/>
      <c r="C83" s="759" t="s">
        <v>1712</v>
      </c>
      <c r="D83" s="1721"/>
      <c r="E83" s="757"/>
      <c r="F83" s="758"/>
      <c r="G83" s="744"/>
      <c r="H83" s="745"/>
      <c r="I83" s="497"/>
      <c r="J83" s="497"/>
      <c r="K83" s="497"/>
      <c r="L83" s="497"/>
    </row>
    <row r="84" spans="2:12" ht="12.75">
      <c r="B84" s="1719"/>
      <c r="C84" s="759" t="s">
        <v>1701</v>
      </c>
      <c r="D84" s="1721"/>
      <c r="E84" s="757"/>
      <c r="F84" s="758"/>
      <c r="G84" s="744"/>
      <c r="H84" s="745"/>
      <c r="I84" s="497"/>
      <c r="J84" s="497"/>
      <c r="K84" s="497"/>
      <c r="L84" s="497"/>
    </row>
    <row r="85" spans="2:12" ht="12.75">
      <c r="B85" s="1719"/>
      <c r="C85" s="759" t="s">
        <v>1702</v>
      </c>
      <c r="D85" s="1721"/>
      <c r="E85" s="757"/>
      <c r="F85" s="758"/>
      <c r="G85" s="744"/>
      <c r="H85" s="745"/>
      <c r="I85" s="497"/>
      <c r="J85" s="497"/>
      <c r="K85" s="497"/>
      <c r="L85" s="497"/>
    </row>
    <row r="86" spans="2:12" ht="12.75">
      <c r="B86" s="1719"/>
      <c r="C86" s="759" t="s">
        <v>4199</v>
      </c>
      <c r="D86" s="1721"/>
      <c r="E86" s="757"/>
      <c r="F86" s="758"/>
      <c r="G86" s="744"/>
      <c r="H86" s="745"/>
      <c r="I86" s="497"/>
      <c r="J86" s="497"/>
      <c r="K86" s="497"/>
      <c r="L86" s="497"/>
    </row>
    <row r="87" spans="2:12" ht="12.75">
      <c r="B87" s="1719"/>
      <c r="C87" s="769" t="s">
        <v>4190</v>
      </c>
      <c r="D87" s="1721"/>
      <c r="E87" s="760"/>
      <c r="F87" s="761"/>
      <c r="G87" s="751"/>
      <c r="H87" s="752"/>
      <c r="I87" s="497"/>
      <c r="J87" s="497"/>
      <c r="K87" s="497"/>
      <c r="L87" s="497"/>
    </row>
    <row r="88" spans="2:12" ht="12.75">
      <c r="B88" s="1720"/>
      <c r="C88" s="762" t="s">
        <v>4200</v>
      </c>
      <c r="D88" s="1722"/>
      <c r="E88" s="763" t="s">
        <v>18</v>
      </c>
      <c r="F88" s="764">
        <v>1</v>
      </c>
      <c r="G88" s="1065"/>
      <c r="H88" s="765">
        <f>F88*G88</f>
        <v>0</v>
      </c>
      <c r="I88" s="497"/>
      <c r="J88" s="497"/>
      <c r="K88" s="497"/>
      <c r="L88" s="497"/>
    </row>
    <row r="89" spans="2:12" ht="12.75">
      <c r="B89" s="1723" t="s">
        <v>3122</v>
      </c>
      <c r="C89" s="768">
        <v>240</v>
      </c>
      <c r="D89" s="1725"/>
      <c r="E89" s="766"/>
      <c r="F89" s="767"/>
      <c r="G89" s="739"/>
      <c r="H89" s="740"/>
      <c r="I89" s="497"/>
      <c r="J89" s="497"/>
      <c r="K89" s="497"/>
      <c r="L89" s="497"/>
    </row>
    <row r="90" spans="2:12" ht="12.75">
      <c r="B90" s="1719"/>
      <c r="C90" s="762" t="s">
        <v>1690</v>
      </c>
      <c r="D90" s="1726"/>
      <c r="E90" s="757"/>
      <c r="F90" s="758"/>
      <c r="G90" s="744"/>
      <c r="H90" s="745"/>
      <c r="I90" s="497"/>
      <c r="J90" s="497"/>
      <c r="K90" s="497"/>
      <c r="L90" s="497"/>
    </row>
    <row r="91" spans="2:12" ht="12.75">
      <c r="B91" s="1719"/>
      <c r="C91" s="768" t="s">
        <v>1713</v>
      </c>
      <c r="D91" s="1726"/>
      <c r="E91" s="757"/>
      <c r="F91" s="758"/>
      <c r="G91" s="744"/>
      <c r="H91" s="745"/>
      <c r="I91" s="497"/>
      <c r="J91" s="497"/>
      <c r="K91" s="497"/>
      <c r="L91" s="497"/>
    </row>
    <row r="92" spans="2:12" ht="12.75">
      <c r="B92" s="1719"/>
      <c r="C92" s="759" t="s">
        <v>4201</v>
      </c>
      <c r="D92" s="1726"/>
      <c r="E92" s="757"/>
      <c r="F92" s="758"/>
      <c r="G92" s="744"/>
      <c r="H92" s="745"/>
      <c r="I92" s="497"/>
      <c r="J92" s="497"/>
      <c r="K92" s="497"/>
      <c r="L92" s="497"/>
    </row>
    <row r="93" spans="2:12" ht="12.75">
      <c r="B93" s="1719"/>
      <c r="C93" s="759" t="s">
        <v>1692</v>
      </c>
      <c r="D93" s="1726"/>
      <c r="E93" s="757"/>
      <c r="F93" s="758"/>
      <c r="G93" s="744"/>
      <c r="H93" s="745"/>
      <c r="I93" s="497"/>
      <c r="J93" s="497"/>
      <c r="K93" s="497"/>
      <c r="L93" s="497"/>
    </row>
    <row r="94" spans="2:12" ht="12.75">
      <c r="B94" s="1719"/>
      <c r="C94" s="759" t="s">
        <v>4202</v>
      </c>
      <c r="D94" s="1726"/>
      <c r="E94" s="757"/>
      <c r="F94" s="758"/>
      <c r="G94" s="744"/>
      <c r="H94" s="745"/>
      <c r="I94" s="497"/>
      <c r="J94" s="497"/>
      <c r="K94" s="497"/>
      <c r="L94" s="497"/>
    </row>
    <row r="95" spans="2:12" ht="12.75">
      <c r="B95" s="1719"/>
      <c r="C95" s="759" t="s">
        <v>4203</v>
      </c>
      <c r="D95" s="1726"/>
      <c r="E95" s="757"/>
      <c r="F95" s="758"/>
      <c r="G95" s="744"/>
      <c r="H95" s="745"/>
      <c r="I95" s="497"/>
      <c r="J95" s="497"/>
      <c r="K95" s="497"/>
      <c r="L95" s="497"/>
    </row>
    <row r="96" spans="2:12" ht="12.75">
      <c r="B96" s="1719"/>
      <c r="C96" s="759" t="s">
        <v>1693</v>
      </c>
      <c r="D96" s="1726"/>
      <c r="E96" s="757"/>
      <c r="F96" s="758"/>
      <c r="G96" s="744"/>
      <c r="H96" s="745"/>
      <c r="I96" s="497"/>
      <c r="J96" s="497"/>
      <c r="K96" s="497"/>
      <c r="L96" s="497"/>
    </row>
    <row r="97" spans="2:12" ht="12.75">
      <c r="B97" s="1719"/>
      <c r="C97" s="759" t="s">
        <v>1694</v>
      </c>
      <c r="D97" s="1726"/>
      <c r="E97" s="757"/>
      <c r="F97" s="758"/>
      <c r="G97" s="744"/>
      <c r="H97" s="745"/>
      <c r="I97" s="497"/>
      <c r="J97" s="497"/>
      <c r="K97" s="497"/>
      <c r="L97" s="497"/>
    </row>
    <row r="98" spans="2:12" ht="12.75">
      <c r="B98" s="1719"/>
      <c r="C98" s="759" t="s">
        <v>4204</v>
      </c>
      <c r="D98" s="1726"/>
      <c r="E98" s="757"/>
      <c r="F98" s="758"/>
      <c r="G98" s="744"/>
      <c r="H98" s="745"/>
      <c r="I98" s="497"/>
      <c r="J98" s="497"/>
      <c r="K98" s="497"/>
      <c r="L98" s="497"/>
    </row>
    <row r="99" spans="2:12" ht="12.75">
      <c r="B99" s="1719"/>
      <c r="C99" s="759" t="s">
        <v>4205</v>
      </c>
      <c r="D99" s="1726"/>
      <c r="E99" s="757"/>
      <c r="F99" s="758"/>
      <c r="G99" s="744"/>
      <c r="H99" s="745"/>
      <c r="I99" s="497"/>
      <c r="J99" s="497"/>
      <c r="K99" s="497"/>
      <c r="L99" s="497"/>
    </row>
    <row r="100" spans="2:12" ht="12.75">
      <c r="B100" s="1719"/>
      <c r="C100" s="759" t="s">
        <v>4206</v>
      </c>
      <c r="D100" s="1726"/>
      <c r="E100" s="757"/>
      <c r="F100" s="758"/>
      <c r="G100" s="744"/>
      <c r="H100" s="745"/>
      <c r="I100" s="497"/>
      <c r="J100" s="497"/>
      <c r="K100" s="497"/>
      <c r="L100" s="497"/>
    </row>
    <row r="101" spans="2:12" ht="12.75">
      <c r="B101" s="1719"/>
      <c r="C101" s="759" t="s">
        <v>4207</v>
      </c>
      <c r="D101" s="1726"/>
      <c r="E101" s="757"/>
      <c r="F101" s="758"/>
      <c r="G101" s="744"/>
      <c r="H101" s="745"/>
      <c r="I101" s="497"/>
      <c r="J101" s="497"/>
      <c r="K101" s="497"/>
      <c r="L101" s="497"/>
    </row>
    <row r="102" spans="2:12" ht="12.75">
      <c r="B102" s="1719"/>
      <c r="C102" s="759" t="s">
        <v>1695</v>
      </c>
      <c r="D102" s="1726"/>
      <c r="E102" s="757"/>
      <c r="F102" s="758"/>
      <c r="G102" s="744"/>
      <c r="H102" s="745"/>
      <c r="I102" s="497"/>
      <c r="J102" s="497"/>
      <c r="K102" s="497"/>
      <c r="L102" s="497"/>
    </row>
    <row r="103" spans="2:12" ht="12.75">
      <c r="B103" s="1719"/>
      <c r="C103" s="759" t="s">
        <v>1696</v>
      </c>
      <c r="D103" s="1726"/>
      <c r="E103" s="757"/>
      <c r="F103" s="758"/>
      <c r="G103" s="744"/>
      <c r="H103" s="745"/>
      <c r="I103" s="497"/>
      <c r="J103" s="497"/>
      <c r="K103" s="497"/>
      <c r="L103" s="497"/>
    </row>
    <row r="104" spans="2:12" ht="12.75">
      <c r="B104" s="1719"/>
      <c r="C104" s="759" t="s">
        <v>1714</v>
      </c>
      <c r="D104" s="1726"/>
      <c r="E104" s="757"/>
      <c r="F104" s="758"/>
      <c r="G104" s="744"/>
      <c r="H104" s="745"/>
      <c r="I104" s="497"/>
      <c r="J104" s="497"/>
      <c r="K104" s="497"/>
      <c r="L104" s="497"/>
    </row>
    <row r="105" spans="2:12" ht="12.75">
      <c r="B105" s="1719"/>
      <c r="C105" s="759" t="s">
        <v>1715</v>
      </c>
      <c r="D105" s="1726"/>
      <c r="E105" s="757"/>
      <c r="F105" s="758"/>
      <c r="G105" s="744"/>
      <c r="H105" s="745"/>
      <c r="I105" s="497"/>
      <c r="J105" s="497"/>
      <c r="K105" s="497"/>
      <c r="L105" s="497"/>
    </row>
    <row r="106" spans="2:12" ht="25.5">
      <c r="B106" s="1719"/>
      <c r="C106" s="759" t="s">
        <v>1716</v>
      </c>
      <c r="D106" s="1726"/>
      <c r="E106" s="757"/>
      <c r="F106" s="758"/>
      <c r="G106" s="744"/>
      <c r="H106" s="745"/>
      <c r="I106" s="497"/>
      <c r="J106" s="497"/>
      <c r="K106" s="497"/>
      <c r="L106" s="497"/>
    </row>
    <row r="107" spans="2:12" ht="12.75">
      <c r="B107" s="1719"/>
      <c r="C107" s="759" t="s">
        <v>1717</v>
      </c>
      <c r="D107" s="1726"/>
      <c r="E107" s="757"/>
      <c r="F107" s="758"/>
      <c r="G107" s="744"/>
      <c r="H107" s="745"/>
      <c r="I107" s="497"/>
      <c r="J107" s="497"/>
      <c r="K107" s="497"/>
      <c r="L107" s="497"/>
    </row>
    <row r="108" spans="2:12" ht="12.75">
      <c r="B108" s="1719"/>
      <c r="C108" s="759" t="s">
        <v>1701</v>
      </c>
      <c r="D108" s="1726"/>
      <c r="E108" s="757"/>
      <c r="F108" s="758"/>
      <c r="G108" s="744"/>
      <c r="H108" s="745"/>
      <c r="I108" s="497"/>
      <c r="J108" s="497"/>
      <c r="K108" s="497"/>
      <c r="L108" s="497"/>
    </row>
    <row r="109" spans="2:12" ht="12.75">
      <c r="B109" s="1719"/>
      <c r="C109" s="759" t="s">
        <v>1702</v>
      </c>
      <c r="D109" s="1726"/>
      <c r="E109" s="757"/>
      <c r="F109" s="758"/>
      <c r="G109" s="744"/>
      <c r="H109" s="745"/>
      <c r="I109" s="497"/>
      <c r="J109" s="497"/>
      <c r="K109" s="497"/>
      <c r="L109" s="497"/>
    </row>
    <row r="110" spans="2:12" ht="12.75">
      <c r="B110" s="1719"/>
      <c r="C110" s="759" t="s">
        <v>4208</v>
      </c>
      <c r="D110" s="1726"/>
      <c r="E110" s="757"/>
      <c r="F110" s="758"/>
      <c r="G110" s="744"/>
      <c r="H110" s="745"/>
      <c r="I110" s="497"/>
      <c r="J110" s="497"/>
      <c r="K110" s="497"/>
      <c r="L110" s="497"/>
    </row>
    <row r="111" spans="2:12" ht="12.75">
      <c r="B111" s="1719"/>
      <c r="C111" s="769" t="s">
        <v>4190</v>
      </c>
      <c r="D111" s="1726"/>
      <c r="E111" s="760"/>
      <c r="F111" s="761"/>
      <c r="G111" s="751"/>
      <c r="H111" s="752"/>
      <c r="I111" s="497"/>
      <c r="J111" s="497"/>
      <c r="K111" s="497"/>
      <c r="L111" s="497"/>
    </row>
    <row r="112" spans="2:12" ht="12.75">
      <c r="B112" s="1720"/>
      <c r="C112" s="762" t="s">
        <v>4209</v>
      </c>
      <c r="D112" s="1722"/>
      <c r="E112" s="763" t="s">
        <v>18</v>
      </c>
      <c r="F112" s="771">
        <v>1</v>
      </c>
      <c r="G112" s="1065"/>
      <c r="H112" s="765">
        <f>F112*G112</f>
        <v>0</v>
      </c>
      <c r="I112" s="497"/>
      <c r="J112" s="497"/>
      <c r="K112" s="497"/>
      <c r="L112" s="497"/>
    </row>
    <row r="113" spans="2:12" ht="12.75">
      <c r="B113" s="1723" t="s">
        <v>3123</v>
      </c>
      <c r="C113" s="768">
        <v>300</v>
      </c>
      <c r="D113" s="1724"/>
      <c r="E113" s="766"/>
      <c r="F113" s="767"/>
      <c r="G113" s="739"/>
      <c r="H113" s="740"/>
      <c r="I113" s="497"/>
      <c r="J113" s="497"/>
      <c r="K113" s="497"/>
      <c r="L113" s="497"/>
    </row>
    <row r="114" spans="2:12" ht="12.75">
      <c r="B114" s="1719"/>
      <c r="C114" s="762" t="s">
        <v>1718</v>
      </c>
      <c r="D114" s="1721"/>
      <c r="E114" s="757"/>
      <c r="F114" s="758"/>
      <c r="G114" s="744"/>
      <c r="H114" s="745"/>
      <c r="I114" s="497"/>
      <c r="J114" s="497"/>
      <c r="K114" s="497"/>
      <c r="L114" s="497"/>
    </row>
    <row r="115" spans="2:12" ht="12.75">
      <c r="B115" s="1719"/>
      <c r="C115" s="768" t="s">
        <v>1719</v>
      </c>
      <c r="D115" s="1721"/>
      <c r="E115" s="757"/>
      <c r="F115" s="758"/>
      <c r="G115" s="744"/>
      <c r="H115" s="745"/>
      <c r="I115" s="497"/>
      <c r="J115" s="497"/>
      <c r="K115" s="497"/>
      <c r="L115" s="497"/>
    </row>
    <row r="116" spans="2:12" ht="12.75">
      <c r="B116" s="1719"/>
      <c r="C116" s="759" t="s">
        <v>4210</v>
      </c>
      <c r="D116" s="1721"/>
      <c r="E116" s="757"/>
      <c r="F116" s="758"/>
      <c r="G116" s="744"/>
      <c r="H116" s="745"/>
      <c r="I116" s="497"/>
      <c r="J116" s="497"/>
      <c r="K116" s="497"/>
      <c r="L116" s="497"/>
    </row>
    <row r="117" spans="2:12" ht="12.75">
      <c r="B117" s="1719"/>
      <c r="C117" s="759" t="s">
        <v>1692</v>
      </c>
      <c r="D117" s="1721"/>
      <c r="E117" s="757"/>
      <c r="F117" s="758"/>
      <c r="G117" s="744"/>
      <c r="H117" s="745"/>
      <c r="I117" s="497"/>
      <c r="J117" s="497"/>
      <c r="K117" s="497"/>
      <c r="L117" s="497"/>
    </row>
    <row r="118" spans="2:12" ht="12.75">
      <c r="B118" s="1719"/>
      <c r="C118" s="759" t="s">
        <v>4206</v>
      </c>
      <c r="D118" s="1721"/>
      <c r="E118" s="757"/>
      <c r="F118" s="758"/>
      <c r="G118" s="744"/>
      <c r="H118" s="745"/>
      <c r="I118" s="497"/>
      <c r="J118" s="497"/>
      <c r="K118" s="497"/>
      <c r="L118" s="497"/>
    </row>
    <row r="119" spans="2:12" ht="12.75">
      <c r="B119" s="1719"/>
      <c r="C119" s="759" t="s">
        <v>4211</v>
      </c>
      <c r="D119" s="1721"/>
      <c r="E119" s="757"/>
      <c r="F119" s="758"/>
      <c r="G119" s="744"/>
      <c r="H119" s="745"/>
      <c r="I119" s="497"/>
      <c r="J119" s="497"/>
      <c r="K119" s="497"/>
      <c r="L119" s="497"/>
    </row>
    <row r="120" spans="2:12" ht="12.75">
      <c r="B120" s="1719"/>
      <c r="C120" s="759" t="s">
        <v>1693</v>
      </c>
      <c r="D120" s="1721"/>
      <c r="E120" s="757"/>
      <c r="F120" s="758"/>
      <c r="G120" s="744"/>
      <c r="H120" s="745"/>
      <c r="I120" s="497"/>
      <c r="J120" s="497"/>
      <c r="K120" s="497"/>
      <c r="L120" s="497"/>
    </row>
    <row r="121" spans="2:12" ht="12.75">
      <c r="B121" s="1719"/>
      <c r="C121" s="759" t="s">
        <v>1694</v>
      </c>
      <c r="D121" s="1721"/>
      <c r="E121" s="757"/>
      <c r="F121" s="758"/>
      <c r="G121" s="744"/>
      <c r="H121" s="745"/>
      <c r="I121" s="497"/>
      <c r="J121" s="497"/>
      <c r="K121" s="497"/>
      <c r="L121" s="497"/>
    </row>
    <row r="122" spans="2:12" ht="12.75">
      <c r="B122" s="1719"/>
      <c r="C122" s="759" t="s">
        <v>4212</v>
      </c>
      <c r="D122" s="1721"/>
      <c r="E122" s="757"/>
      <c r="F122" s="758"/>
      <c r="G122" s="744"/>
      <c r="H122" s="745"/>
      <c r="I122" s="497"/>
      <c r="J122" s="497"/>
      <c r="K122" s="497"/>
      <c r="L122" s="497"/>
    </row>
    <row r="123" spans="2:12" ht="12.75">
      <c r="B123" s="1719"/>
      <c r="C123" s="759" t="s">
        <v>4213</v>
      </c>
      <c r="D123" s="1721"/>
      <c r="E123" s="757"/>
      <c r="F123" s="758"/>
      <c r="G123" s="744"/>
      <c r="H123" s="745"/>
      <c r="I123" s="497"/>
      <c r="J123" s="497"/>
      <c r="K123" s="497"/>
      <c r="L123" s="497"/>
    </row>
    <row r="124" spans="2:12" ht="12.75">
      <c r="B124" s="1719"/>
      <c r="C124" s="759" t="s">
        <v>4214</v>
      </c>
      <c r="D124" s="1721"/>
      <c r="E124" s="757"/>
      <c r="F124" s="758"/>
      <c r="G124" s="744"/>
      <c r="H124" s="745"/>
      <c r="I124" s="497"/>
      <c r="J124" s="497"/>
      <c r="K124" s="497"/>
      <c r="L124" s="497"/>
    </row>
    <row r="125" spans="2:12" ht="12.75">
      <c r="B125" s="1719"/>
      <c r="C125" s="759" t="s">
        <v>4215</v>
      </c>
      <c r="D125" s="1721"/>
      <c r="E125" s="757"/>
      <c r="F125" s="758"/>
      <c r="G125" s="744"/>
      <c r="H125" s="745"/>
      <c r="I125" s="497"/>
      <c r="J125" s="497"/>
      <c r="K125" s="497"/>
      <c r="L125" s="497"/>
    </row>
    <row r="126" spans="2:12" ht="12.75">
      <c r="B126" s="1719"/>
      <c r="C126" s="759" t="s">
        <v>1695</v>
      </c>
      <c r="D126" s="1721"/>
      <c r="E126" s="757"/>
      <c r="F126" s="758"/>
      <c r="G126" s="744"/>
      <c r="H126" s="745"/>
      <c r="I126" s="497"/>
      <c r="J126" s="497"/>
      <c r="K126" s="497"/>
      <c r="L126" s="497"/>
    </row>
    <row r="127" spans="2:12" ht="12.75">
      <c r="B127" s="1719"/>
      <c r="C127" s="759" t="s">
        <v>1696</v>
      </c>
      <c r="D127" s="1721"/>
      <c r="E127" s="757"/>
      <c r="F127" s="758"/>
      <c r="G127" s="744"/>
      <c r="H127" s="745"/>
      <c r="I127" s="497"/>
      <c r="J127" s="497"/>
      <c r="K127" s="497"/>
      <c r="L127" s="497"/>
    </row>
    <row r="128" spans="2:12" ht="12.75">
      <c r="B128" s="1719"/>
      <c r="C128" s="759" t="s">
        <v>1720</v>
      </c>
      <c r="D128" s="1721"/>
      <c r="E128" s="757"/>
      <c r="F128" s="758"/>
      <c r="G128" s="744"/>
      <c r="H128" s="745"/>
      <c r="I128" s="497"/>
      <c r="J128" s="497"/>
      <c r="K128" s="497"/>
      <c r="L128" s="497"/>
    </row>
    <row r="129" spans="2:12" ht="12.75">
      <c r="B129" s="1719"/>
      <c r="C129" s="759" t="s">
        <v>1721</v>
      </c>
      <c r="D129" s="1721"/>
      <c r="E129" s="757"/>
      <c r="F129" s="758"/>
      <c r="G129" s="744"/>
      <c r="H129" s="745"/>
      <c r="I129" s="497"/>
      <c r="J129" s="497"/>
      <c r="K129" s="497"/>
      <c r="L129" s="497"/>
    </row>
    <row r="130" spans="2:12" ht="25.5">
      <c r="B130" s="1719"/>
      <c r="C130" s="759" t="s">
        <v>1722</v>
      </c>
      <c r="D130" s="1721"/>
      <c r="E130" s="757"/>
      <c r="F130" s="758"/>
      <c r="G130" s="744"/>
      <c r="H130" s="745"/>
      <c r="I130" s="497"/>
      <c r="J130" s="497"/>
      <c r="K130" s="497"/>
      <c r="L130" s="497"/>
    </row>
    <row r="131" spans="2:12" ht="12.75">
      <c r="B131" s="1719"/>
      <c r="C131" s="759" t="s">
        <v>1723</v>
      </c>
      <c r="D131" s="1721"/>
      <c r="E131" s="757"/>
      <c r="F131" s="758"/>
      <c r="G131" s="744"/>
      <c r="H131" s="745"/>
      <c r="I131" s="497"/>
      <c r="J131" s="497"/>
      <c r="K131" s="497"/>
      <c r="L131" s="497"/>
    </row>
    <row r="132" spans="2:12" ht="12.75">
      <c r="B132" s="1719"/>
      <c r="C132" s="759" t="s">
        <v>1701</v>
      </c>
      <c r="D132" s="1721"/>
      <c r="E132" s="757"/>
      <c r="F132" s="758"/>
      <c r="G132" s="744"/>
      <c r="H132" s="745"/>
      <c r="I132" s="497"/>
      <c r="J132" s="497"/>
      <c r="K132" s="497"/>
      <c r="L132" s="497"/>
    </row>
    <row r="133" spans="2:12" ht="12.75">
      <c r="B133" s="1719"/>
      <c r="C133" s="759" t="s">
        <v>1702</v>
      </c>
      <c r="D133" s="1721"/>
      <c r="E133" s="757"/>
      <c r="F133" s="758"/>
      <c r="G133" s="744"/>
      <c r="H133" s="745"/>
      <c r="I133" s="497"/>
      <c r="J133" s="497"/>
      <c r="K133" s="497"/>
      <c r="L133" s="497"/>
    </row>
    <row r="134" spans="2:12" ht="12.75">
      <c r="B134" s="1719"/>
      <c r="C134" s="759" t="s">
        <v>4216</v>
      </c>
      <c r="D134" s="1721"/>
      <c r="E134" s="757"/>
      <c r="F134" s="758"/>
      <c r="G134" s="744"/>
      <c r="H134" s="745"/>
      <c r="I134" s="497"/>
      <c r="J134" s="497"/>
      <c r="K134" s="497"/>
      <c r="L134" s="497"/>
    </row>
    <row r="135" spans="2:12" ht="12.75">
      <c r="B135" s="1719"/>
      <c r="C135" s="759" t="s">
        <v>4217</v>
      </c>
      <c r="D135" s="1721"/>
      <c r="E135" s="760"/>
      <c r="F135" s="761"/>
      <c r="G135" s="751"/>
      <c r="H135" s="752"/>
      <c r="I135" s="497"/>
      <c r="J135" s="497"/>
      <c r="K135" s="497"/>
      <c r="L135" s="497"/>
    </row>
    <row r="136" spans="2:12" ht="12.75">
      <c r="B136" s="1720"/>
      <c r="C136" s="762" t="s">
        <v>4218</v>
      </c>
      <c r="D136" s="1722"/>
      <c r="E136" s="763" t="s">
        <v>18</v>
      </c>
      <c r="F136" s="764">
        <v>1</v>
      </c>
      <c r="G136" s="1065"/>
      <c r="H136" s="765">
        <f>F136*G136</f>
        <v>0</v>
      </c>
      <c r="I136" s="497"/>
      <c r="J136" s="497"/>
      <c r="K136" s="497"/>
      <c r="L136" s="497"/>
    </row>
    <row r="137" spans="2:12" ht="51">
      <c r="B137" s="1733" t="s">
        <v>3124</v>
      </c>
      <c r="C137" s="768" t="s">
        <v>1680</v>
      </c>
      <c r="D137" s="1734"/>
      <c r="E137" s="766"/>
      <c r="F137" s="772"/>
      <c r="G137" s="739"/>
      <c r="H137" s="740"/>
      <c r="I137" s="497"/>
      <c r="J137" s="497"/>
      <c r="K137" s="497"/>
      <c r="L137" s="497"/>
    </row>
    <row r="138" spans="2:12" ht="25.5">
      <c r="B138" s="1733"/>
      <c r="C138" s="759" t="s">
        <v>1724</v>
      </c>
      <c r="D138" s="1734"/>
      <c r="E138" s="757"/>
      <c r="F138" s="773"/>
      <c r="G138" s="744"/>
      <c r="H138" s="745"/>
      <c r="I138" s="497"/>
      <c r="J138" s="497"/>
      <c r="K138" s="497"/>
      <c r="L138" s="497"/>
    </row>
    <row r="139" spans="2:12" ht="38.25">
      <c r="B139" s="1733"/>
      <c r="C139" s="759" t="s">
        <v>1725</v>
      </c>
      <c r="D139" s="1734"/>
      <c r="E139" s="757"/>
      <c r="F139" s="773"/>
      <c r="G139" s="744"/>
      <c r="H139" s="745"/>
      <c r="I139" s="497"/>
      <c r="J139" s="497"/>
      <c r="K139" s="497"/>
      <c r="L139" s="497"/>
    </row>
    <row r="140" spans="2:12" ht="51">
      <c r="B140" s="1733"/>
      <c r="C140" s="759" t="s">
        <v>1726</v>
      </c>
      <c r="D140" s="1734"/>
      <c r="E140" s="757"/>
      <c r="F140" s="773"/>
      <c r="G140" s="744"/>
      <c r="H140" s="745"/>
      <c r="I140" s="497"/>
      <c r="J140" s="497"/>
      <c r="K140" s="497"/>
      <c r="L140" s="497"/>
    </row>
    <row r="141" spans="2:12" ht="38.25">
      <c r="B141" s="1733"/>
      <c r="C141" s="759" t="s">
        <v>1727</v>
      </c>
      <c r="D141" s="1734"/>
      <c r="E141" s="757"/>
      <c r="F141" s="773"/>
      <c r="G141" s="744"/>
      <c r="H141" s="745"/>
      <c r="I141" s="497"/>
      <c r="J141" s="497"/>
      <c r="K141" s="497"/>
      <c r="L141" s="497"/>
    </row>
    <row r="142" spans="2:12" ht="15.75" customHeight="1">
      <c r="B142" s="1733"/>
      <c r="C142" s="759" t="s">
        <v>1688</v>
      </c>
      <c r="D142" s="1734"/>
      <c r="E142" s="757"/>
      <c r="F142" s="773"/>
      <c r="G142" s="744"/>
      <c r="H142" s="745"/>
      <c r="I142" s="497"/>
      <c r="J142" s="497"/>
      <c r="K142" s="497"/>
      <c r="L142" s="497"/>
    </row>
    <row r="143" spans="2:12" ht="16.5" customHeight="1">
      <c r="B143" s="1733"/>
      <c r="C143" s="774" t="s">
        <v>1728</v>
      </c>
      <c r="D143" s="1734"/>
      <c r="E143" s="757"/>
      <c r="F143" s="773"/>
      <c r="G143" s="744"/>
      <c r="H143" s="745"/>
      <c r="I143" s="497"/>
      <c r="J143" s="497"/>
      <c r="K143" s="497"/>
      <c r="L143" s="497"/>
    </row>
    <row r="144" spans="2:12" ht="12.75">
      <c r="B144" s="1719" t="s">
        <v>3125</v>
      </c>
      <c r="C144" s="759">
        <v>40</v>
      </c>
      <c r="D144" s="1721"/>
      <c r="E144" s="766"/>
      <c r="F144" s="772"/>
      <c r="G144" s="739"/>
      <c r="H144" s="740"/>
      <c r="I144" s="497"/>
      <c r="J144" s="497"/>
      <c r="K144" s="497"/>
      <c r="L144" s="497"/>
    </row>
    <row r="145" spans="2:12" ht="12.75">
      <c r="B145" s="1719"/>
      <c r="C145" s="762" t="s">
        <v>1690</v>
      </c>
      <c r="D145" s="1721"/>
      <c r="E145" s="757"/>
      <c r="F145" s="773"/>
      <c r="G145" s="744"/>
      <c r="H145" s="745"/>
      <c r="I145" s="497"/>
      <c r="J145" s="497"/>
      <c r="K145" s="497"/>
      <c r="L145" s="497"/>
    </row>
    <row r="146" spans="2:12" ht="12.75">
      <c r="B146" s="1719"/>
      <c r="C146" s="768" t="s">
        <v>1729</v>
      </c>
      <c r="D146" s="1721"/>
      <c r="E146" s="757"/>
      <c r="F146" s="773"/>
      <c r="G146" s="744"/>
      <c r="H146" s="745"/>
      <c r="I146" s="497"/>
      <c r="J146" s="497"/>
      <c r="K146" s="497"/>
      <c r="L146" s="497"/>
    </row>
    <row r="147" spans="2:12" ht="12.75">
      <c r="B147" s="1719"/>
      <c r="C147" s="759" t="s">
        <v>4219</v>
      </c>
      <c r="D147" s="1721"/>
      <c r="E147" s="757"/>
      <c r="F147" s="773"/>
      <c r="G147" s="744"/>
      <c r="H147" s="745"/>
      <c r="I147" s="497"/>
      <c r="J147" s="497"/>
      <c r="K147" s="497"/>
      <c r="L147" s="497"/>
    </row>
    <row r="148" spans="2:12" ht="12.75">
      <c r="B148" s="1719"/>
      <c r="C148" s="759" t="s">
        <v>1692</v>
      </c>
      <c r="D148" s="1721"/>
      <c r="E148" s="757"/>
      <c r="F148" s="773"/>
      <c r="G148" s="744"/>
      <c r="H148" s="745"/>
      <c r="I148" s="497"/>
      <c r="J148" s="497"/>
      <c r="K148" s="497"/>
      <c r="L148" s="497"/>
    </row>
    <row r="149" spans="2:12" ht="12.75">
      <c r="B149" s="1719"/>
      <c r="C149" s="759" t="s">
        <v>4220</v>
      </c>
      <c r="D149" s="1721"/>
      <c r="E149" s="757"/>
      <c r="F149" s="773"/>
      <c r="G149" s="744"/>
      <c r="H149" s="745"/>
      <c r="I149" s="497"/>
      <c r="J149" s="497"/>
      <c r="K149" s="497"/>
      <c r="L149" s="497"/>
    </row>
    <row r="150" spans="2:12" ht="12.75">
      <c r="B150" s="1719"/>
      <c r="C150" s="759" t="s">
        <v>4221</v>
      </c>
      <c r="D150" s="1721"/>
      <c r="E150" s="757"/>
      <c r="F150" s="773"/>
      <c r="G150" s="744"/>
      <c r="H150" s="745"/>
      <c r="I150" s="497"/>
      <c r="J150" s="497"/>
      <c r="K150" s="497"/>
      <c r="L150" s="497"/>
    </row>
    <row r="151" spans="2:12" ht="12.75">
      <c r="B151" s="1719"/>
      <c r="C151" s="759" t="s">
        <v>1693</v>
      </c>
      <c r="D151" s="1721"/>
      <c r="E151" s="757"/>
      <c r="F151" s="773"/>
      <c r="G151" s="744"/>
      <c r="H151" s="745"/>
      <c r="I151" s="497"/>
      <c r="J151" s="497"/>
      <c r="K151" s="497"/>
      <c r="L151" s="497"/>
    </row>
    <row r="152" spans="2:12" ht="12.75">
      <c r="B152" s="1719"/>
      <c r="C152" s="759" t="s">
        <v>1694</v>
      </c>
      <c r="D152" s="1721"/>
      <c r="E152" s="757"/>
      <c r="F152" s="773"/>
      <c r="G152" s="744"/>
      <c r="H152" s="745"/>
      <c r="I152" s="497"/>
      <c r="J152" s="497"/>
      <c r="K152" s="497"/>
      <c r="L152" s="497"/>
    </row>
    <row r="153" spans="2:12" ht="12.75">
      <c r="B153" s="1719"/>
      <c r="C153" s="759" t="s">
        <v>4222</v>
      </c>
      <c r="D153" s="1721"/>
      <c r="E153" s="757"/>
      <c r="F153" s="773"/>
      <c r="G153" s="744"/>
      <c r="H153" s="745"/>
      <c r="I153" s="497"/>
      <c r="J153" s="497"/>
      <c r="K153" s="497"/>
      <c r="L153" s="497"/>
    </row>
    <row r="154" spans="2:12" ht="12.75">
      <c r="B154" s="1719"/>
      <c r="C154" s="759" t="s">
        <v>4223</v>
      </c>
      <c r="D154" s="1721"/>
      <c r="E154" s="757"/>
      <c r="F154" s="773"/>
      <c r="G154" s="744"/>
      <c r="H154" s="745"/>
      <c r="I154" s="497"/>
      <c r="J154" s="497"/>
      <c r="K154" s="497"/>
      <c r="L154" s="497"/>
    </row>
    <row r="155" spans="2:12" ht="12.75">
      <c r="B155" s="1719"/>
      <c r="C155" s="759" t="s">
        <v>4224</v>
      </c>
      <c r="D155" s="1721"/>
      <c r="E155" s="757"/>
      <c r="F155" s="773"/>
      <c r="G155" s="744"/>
      <c r="H155" s="745"/>
      <c r="I155" s="497"/>
      <c r="J155" s="497"/>
      <c r="K155" s="497"/>
      <c r="L155" s="497"/>
    </row>
    <row r="156" spans="2:12" ht="12.75">
      <c r="B156" s="1719"/>
      <c r="C156" s="759" t="s">
        <v>1695</v>
      </c>
      <c r="D156" s="1721"/>
      <c r="E156" s="757"/>
      <c r="F156" s="773"/>
      <c r="G156" s="744"/>
      <c r="H156" s="745"/>
      <c r="I156" s="497"/>
      <c r="J156" s="497"/>
      <c r="K156" s="497"/>
      <c r="L156" s="497"/>
    </row>
    <row r="157" spans="2:12" ht="12.75">
      <c r="B157" s="1719"/>
      <c r="C157" s="759" t="s">
        <v>1696</v>
      </c>
      <c r="D157" s="1721"/>
      <c r="E157" s="757"/>
      <c r="F157" s="773"/>
      <c r="G157" s="744"/>
      <c r="H157" s="745"/>
      <c r="I157" s="497"/>
      <c r="J157" s="497"/>
      <c r="K157" s="497"/>
      <c r="L157" s="497"/>
    </row>
    <row r="158" spans="2:12" ht="12.75">
      <c r="B158" s="1719"/>
      <c r="C158" s="759" t="s">
        <v>1730</v>
      </c>
      <c r="D158" s="1721"/>
      <c r="E158" s="757"/>
      <c r="F158" s="773"/>
      <c r="G158" s="744"/>
      <c r="H158" s="745"/>
      <c r="I158" s="497"/>
      <c r="J158" s="497"/>
      <c r="K158" s="497"/>
      <c r="L158" s="497"/>
    </row>
    <row r="159" spans="2:12" ht="12.75">
      <c r="B159" s="1719"/>
      <c r="C159" s="759" t="s">
        <v>1731</v>
      </c>
      <c r="D159" s="1721"/>
      <c r="E159" s="757"/>
      <c r="F159" s="773"/>
      <c r="G159" s="744"/>
      <c r="H159" s="745"/>
      <c r="I159" s="497"/>
      <c r="J159" s="497"/>
      <c r="K159" s="497"/>
      <c r="L159" s="497"/>
    </row>
    <row r="160" spans="2:12" ht="12.75">
      <c r="B160" s="1719"/>
      <c r="C160" s="759" t="s">
        <v>4225</v>
      </c>
      <c r="D160" s="1721"/>
      <c r="E160" s="757"/>
      <c r="F160" s="773"/>
      <c r="G160" s="744"/>
      <c r="H160" s="745"/>
      <c r="I160" s="497"/>
      <c r="J160" s="497"/>
      <c r="K160" s="497"/>
      <c r="L160" s="497"/>
    </row>
    <row r="161" spans="2:12" ht="12.75">
      <c r="B161" s="1719"/>
      <c r="C161" s="775" t="s">
        <v>4226</v>
      </c>
      <c r="D161" s="1721"/>
      <c r="E161" s="757"/>
      <c r="F161" s="758"/>
      <c r="G161" s="744"/>
      <c r="H161" s="745"/>
      <c r="I161" s="497"/>
      <c r="J161" s="497"/>
      <c r="K161" s="497"/>
      <c r="L161" s="497"/>
    </row>
    <row r="162" spans="2:12" ht="12.75">
      <c r="B162" s="1719"/>
      <c r="C162" s="775" t="s">
        <v>1732</v>
      </c>
      <c r="D162" s="1721"/>
      <c r="E162" s="757"/>
      <c r="F162" s="758"/>
      <c r="G162" s="744"/>
      <c r="H162" s="745"/>
      <c r="I162" s="497"/>
      <c r="J162" s="497"/>
      <c r="K162" s="497"/>
      <c r="L162" s="497"/>
    </row>
    <row r="163" spans="2:12" ht="12.75">
      <c r="B163" s="1719"/>
      <c r="C163" s="775" t="s">
        <v>1733</v>
      </c>
      <c r="D163" s="1721"/>
      <c r="E163" s="760"/>
      <c r="F163" s="761"/>
      <c r="G163" s="751"/>
      <c r="H163" s="752"/>
      <c r="I163" s="497"/>
      <c r="J163" s="497"/>
      <c r="K163" s="497"/>
      <c r="L163" s="497"/>
    </row>
    <row r="164" spans="2:12" ht="12.75">
      <c r="B164" s="1720"/>
      <c r="C164" s="776" t="s">
        <v>4227</v>
      </c>
      <c r="D164" s="1722"/>
      <c r="E164" s="763" t="s">
        <v>18</v>
      </c>
      <c r="F164" s="770">
        <v>2</v>
      </c>
      <c r="G164" s="1065"/>
      <c r="H164" s="765">
        <f>F164*G164</f>
        <v>0</v>
      </c>
      <c r="I164" s="497"/>
      <c r="J164" s="497"/>
      <c r="K164" s="497"/>
      <c r="L164" s="497"/>
    </row>
    <row r="165" spans="2:12" ht="12.75">
      <c r="B165" s="1723" t="s">
        <v>3126</v>
      </c>
      <c r="C165" s="777">
        <v>50</v>
      </c>
      <c r="D165" s="1734"/>
      <c r="E165" s="766"/>
      <c r="F165" s="772"/>
      <c r="G165" s="739"/>
      <c r="H165" s="740"/>
      <c r="I165" s="497"/>
      <c r="J165" s="497"/>
      <c r="K165" s="497"/>
      <c r="L165" s="497"/>
    </row>
    <row r="166" spans="2:12" ht="12.75">
      <c r="B166" s="1719"/>
      <c r="C166" s="778" t="s">
        <v>1690</v>
      </c>
      <c r="D166" s="1734"/>
      <c r="E166" s="757"/>
      <c r="F166" s="773"/>
      <c r="G166" s="744"/>
      <c r="H166" s="745"/>
      <c r="I166" s="497"/>
      <c r="J166" s="497"/>
      <c r="K166" s="497"/>
      <c r="L166" s="497"/>
    </row>
    <row r="167" spans="2:12" ht="12.75">
      <c r="B167" s="1719"/>
      <c r="C167" s="779" t="s">
        <v>1734</v>
      </c>
      <c r="D167" s="1734"/>
      <c r="E167" s="757"/>
      <c r="F167" s="773"/>
      <c r="G167" s="744"/>
      <c r="H167" s="745"/>
      <c r="I167" s="497"/>
      <c r="J167" s="497"/>
      <c r="K167" s="497"/>
      <c r="L167" s="497"/>
    </row>
    <row r="168" spans="2:12" ht="12.75">
      <c r="B168" s="1719"/>
      <c r="C168" s="780" t="s">
        <v>4228</v>
      </c>
      <c r="D168" s="1734"/>
      <c r="E168" s="757"/>
      <c r="F168" s="773"/>
      <c r="G168" s="744"/>
      <c r="H168" s="745"/>
      <c r="I168" s="497"/>
      <c r="J168" s="497"/>
      <c r="K168" s="497"/>
      <c r="L168" s="497"/>
    </row>
    <row r="169" spans="2:12" ht="12.75">
      <c r="B169" s="1719"/>
      <c r="C169" s="780" t="s">
        <v>1692</v>
      </c>
      <c r="D169" s="1734"/>
      <c r="E169" s="757"/>
      <c r="F169" s="773"/>
      <c r="G169" s="744"/>
      <c r="H169" s="745"/>
      <c r="I169" s="497"/>
      <c r="J169" s="497"/>
      <c r="K169" s="497"/>
      <c r="L169" s="497"/>
    </row>
    <row r="170" spans="2:12" ht="12.75">
      <c r="B170" s="1719"/>
      <c r="C170" s="780" t="s">
        <v>4229</v>
      </c>
      <c r="D170" s="1734"/>
      <c r="E170" s="757"/>
      <c r="F170" s="773"/>
      <c r="G170" s="744"/>
      <c r="H170" s="745"/>
      <c r="I170" s="497"/>
      <c r="J170" s="497"/>
      <c r="K170" s="497"/>
      <c r="L170" s="497"/>
    </row>
    <row r="171" spans="2:12" ht="12.75">
      <c r="B171" s="1719"/>
      <c r="C171" s="780" t="s">
        <v>4230</v>
      </c>
      <c r="D171" s="1734"/>
      <c r="E171" s="757"/>
      <c r="F171" s="773"/>
      <c r="G171" s="744"/>
      <c r="H171" s="745"/>
      <c r="I171" s="497"/>
      <c r="J171" s="497"/>
      <c r="K171" s="497"/>
      <c r="L171" s="497"/>
    </row>
    <row r="172" spans="2:12" ht="12.75">
      <c r="B172" s="1719"/>
      <c r="C172" s="780" t="s">
        <v>1693</v>
      </c>
      <c r="D172" s="1734"/>
      <c r="E172" s="757"/>
      <c r="F172" s="773"/>
      <c r="G172" s="744"/>
      <c r="H172" s="745"/>
      <c r="I172" s="497"/>
      <c r="J172" s="497"/>
      <c r="K172" s="497"/>
      <c r="L172" s="497"/>
    </row>
    <row r="173" spans="2:12" ht="12.75">
      <c r="B173" s="1719"/>
      <c r="C173" s="780" t="s">
        <v>1694</v>
      </c>
      <c r="D173" s="1734"/>
      <c r="E173" s="757"/>
      <c r="F173" s="773"/>
      <c r="G173" s="744"/>
      <c r="H173" s="745"/>
      <c r="I173" s="497"/>
      <c r="J173" s="497"/>
      <c r="K173" s="497"/>
      <c r="L173" s="497"/>
    </row>
    <row r="174" spans="2:12" ht="12.75">
      <c r="B174" s="1719"/>
      <c r="C174" s="780" t="s">
        <v>4231</v>
      </c>
      <c r="D174" s="1734"/>
      <c r="E174" s="757"/>
      <c r="F174" s="773"/>
      <c r="G174" s="744"/>
      <c r="H174" s="745"/>
      <c r="I174" s="497"/>
      <c r="J174" s="497"/>
      <c r="K174" s="497"/>
      <c r="L174" s="497"/>
    </row>
    <row r="175" spans="2:12" ht="12.75">
      <c r="B175" s="1719"/>
      <c r="C175" s="780" t="s">
        <v>4229</v>
      </c>
      <c r="D175" s="1734"/>
      <c r="E175" s="757"/>
      <c r="F175" s="773"/>
      <c r="G175" s="744"/>
      <c r="H175" s="745"/>
      <c r="I175" s="497"/>
      <c r="J175" s="497"/>
      <c r="K175" s="497"/>
      <c r="L175" s="497"/>
    </row>
    <row r="176" spans="2:12" ht="12.75">
      <c r="B176" s="1719"/>
      <c r="C176" s="780" t="s">
        <v>4232</v>
      </c>
      <c r="D176" s="1734"/>
      <c r="E176" s="757"/>
      <c r="F176" s="773"/>
      <c r="G176" s="744"/>
      <c r="H176" s="745"/>
      <c r="I176" s="497"/>
      <c r="J176" s="497"/>
      <c r="K176" s="497"/>
      <c r="L176" s="497"/>
    </row>
    <row r="177" spans="2:12" ht="12.75">
      <c r="B177" s="1719"/>
      <c r="C177" s="780" t="s">
        <v>1695</v>
      </c>
      <c r="D177" s="1734"/>
      <c r="E177" s="757"/>
      <c r="F177" s="773"/>
      <c r="G177" s="744"/>
      <c r="H177" s="745"/>
      <c r="I177" s="497"/>
      <c r="J177" s="497"/>
      <c r="K177" s="497"/>
      <c r="L177" s="497"/>
    </row>
    <row r="178" spans="2:12" ht="12.75">
      <c r="B178" s="1719"/>
      <c r="C178" s="780" t="s">
        <v>1696</v>
      </c>
      <c r="D178" s="1734"/>
      <c r="E178" s="757"/>
      <c r="F178" s="773"/>
      <c r="G178" s="744"/>
      <c r="H178" s="745"/>
      <c r="I178" s="497"/>
      <c r="J178" s="497"/>
      <c r="K178" s="497"/>
      <c r="L178" s="497"/>
    </row>
    <row r="179" spans="2:12" ht="12.75">
      <c r="B179" s="1719"/>
      <c r="C179" s="780" t="s">
        <v>1730</v>
      </c>
      <c r="D179" s="1734"/>
      <c r="E179" s="757"/>
      <c r="F179" s="773"/>
      <c r="G179" s="744"/>
      <c r="H179" s="745"/>
      <c r="I179" s="497"/>
      <c r="J179" s="497"/>
      <c r="K179" s="497"/>
      <c r="L179" s="497"/>
    </row>
    <row r="180" spans="2:12" ht="12.75">
      <c r="B180" s="1719"/>
      <c r="C180" s="780" t="s">
        <v>1731</v>
      </c>
      <c r="D180" s="1734"/>
      <c r="E180" s="757"/>
      <c r="F180" s="773"/>
      <c r="G180" s="744"/>
      <c r="H180" s="745"/>
      <c r="I180" s="497"/>
      <c r="J180" s="497"/>
      <c r="K180" s="497"/>
      <c r="L180" s="497"/>
    </row>
    <row r="181" spans="2:12" ht="12.75">
      <c r="B181" s="1719"/>
      <c r="C181" s="781" t="s">
        <v>4233</v>
      </c>
      <c r="D181" s="1734"/>
      <c r="E181" s="757"/>
      <c r="F181" s="773"/>
      <c r="G181" s="744"/>
      <c r="H181" s="745"/>
      <c r="I181" s="497"/>
      <c r="J181" s="497"/>
      <c r="K181" s="497"/>
      <c r="L181" s="497"/>
    </row>
    <row r="182" spans="2:12" ht="12.75">
      <c r="B182" s="1719"/>
      <c r="C182" s="780" t="s">
        <v>4234</v>
      </c>
      <c r="D182" s="1734"/>
      <c r="E182" s="757"/>
      <c r="F182" s="773"/>
      <c r="G182" s="744"/>
      <c r="H182" s="745"/>
      <c r="I182" s="497"/>
      <c r="J182" s="497"/>
      <c r="K182" s="497"/>
      <c r="L182" s="497"/>
    </row>
    <row r="183" spans="2:12" ht="12.75">
      <c r="B183" s="1719"/>
      <c r="C183" s="780" t="s">
        <v>1732</v>
      </c>
      <c r="D183" s="1734"/>
      <c r="E183" s="757"/>
      <c r="F183" s="773"/>
      <c r="G183" s="744"/>
      <c r="H183" s="745"/>
      <c r="I183" s="497"/>
      <c r="J183" s="497"/>
      <c r="K183" s="497"/>
      <c r="L183" s="497"/>
    </row>
    <row r="184" spans="2:12" ht="12.75">
      <c r="B184" s="1719"/>
      <c r="C184" s="780" t="s">
        <v>1733</v>
      </c>
      <c r="D184" s="1734"/>
      <c r="E184" s="760"/>
      <c r="F184" s="782"/>
      <c r="G184" s="751"/>
      <c r="H184" s="752"/>
      <c r="I184" s="497"/>
      <c r="J184" s="497"/>
      <c r="K184" s="497"/>
      <c r="L184" s="497"/>
    </row>
    <row r="185" spans="2:12" ht="13.5" thickBot="1">
      <c r="B185" s="1720"/>
      <c r="C185" s="783" t="s">
        <v>4235</v>
      </c>
      <c r="D185" s="1734"/>
      <c r="E185" s="763" t="s">
        <v>18</v>
      </c>
      <c r="F185" s="770">
        <v>1</v>
      </c>
      <c r="G185" s="1065"/>
      <c r="H185" s="765">
        <f>F185*G185</f>
        <v>0</v>
      </c>
      <c r="I185" s="497"/>
      <c r="J185" s="497"/>
      <c r="K185" s="497"/>
      <c r="L185" s="497"/>
    </row>
    <row r="186" spans="2:12" ht="12.75">
      <c r="B186" s="1739" t="s">
        <v>3127</v>
      </c>
      <c r="C186" s="784">
        <v>80</v>
      </c>
      <c r="D186" s="1740"/>
      <c r="E186" s="766"/>
      <c r="F186" s="767"/>
      <c r="G186" s="739"/>
      <c r="H186" s="740"/>
      <c r="I186" s="497"/>
      <c r="J186" s="497"/>
      <c r="K186" s="497"/>
      <c r="L186" s="497"/>
    </row>
    <row r="187" spans="2:12" ht="12.75">
      <c r="B187" s="1719"/>
      <c r="C187" s="785" t="s">
        <v>1735</v>
      </c>
      <c r="D187" s="1740"/>
      <c r="E187" s="757"/>
      <c r="F187" s="758"/>
      <c r="G187" s="744"/>
      <c r="H187" s="745"/>
      <c r="I187" s="497"/>
      <c r="J187" s="497"/>
      <c r="K187" s="497"/>
      <c r="L187" s="497"/>
    </row>
    <row r="188" spans="2:12" ht="12.75">
      <c r="B188" s="1719"/>
      <c r="C188" s="779" t="s">
        <v>1736</v>
      </c>
      <c r="D188" s="1740"/>
      <c r="E188" s="757"/>
      <c r="F188" s="758"/>
      <c r="G188" s="744"/>
      <c r="H188" s="745"/>
      <c r="I188" s="497"/>
      <c r="J188" s="497"/>
      <c r="K188" s="497"/>
      <c r="L188" s="497"/>
    </row>
    <row r="189" spans="2:12" ht="12.75">
      <c r="B189" s="1719"/>
      <c r="C189" s="781" t="s">
        <v>4236</v>
      </c>
      <c r="D189" s="1740"/>
      <c r="E189" s="757"/>
      <c r="F189" s="758"/>
      <c r="G189" s="744"/>
      <c r="H189" s="745"/>
      <c r="I189" s="497"/>
      <c r="J189" s="497"/>
      <c r="K189" s="497"/>
      <c r="L189" s="497"/>
    </row>
    <row r="190" spans="2:12" ht="12.75">
      <c r="B190" s="1719"/>
      <c r="C190" s="781" t="s">
        <v>1692</v>
      </c>
      <c r="D190" s="1740"/>
      <c r="E190" s="757"/>
      <c r="F190" s="758"/>
      <c r="G190" s="744"/>
      <c r="H190" s="745"/>
      <c r="I190" s="497"/>
      <c r="J190" s="497"/>
      <c r="K190" s="497"/>
      <c r="L190" s="497"/>
    </row>
    <row r="191" spans="2:12" ht="12.75">
      <c r="B191" s="1719"/>
      <c r="C191" s="781" t="s">
        <v>4237</v>
      </c>
      <c r="D191" s="1740"/>
      <c r="E191" s="757"/>
      <c r="F191" s="758"/>
      <c r="G191" s="744"/>
      <c r="H191" s="745"/>
      <c r="I191" s="497"/>
      <c r="J191" s="497"/>
      <c r="K191" s="497"/>
      <c r="L191" s="497"/>
    </row>
    <row r="192" spans="2:12" ht="12.75">
      <c r="B192" s="1719"/>
      <c r="C192" s="781" t="s">
        <v>4238</v>
      </c>
      <c r="D192" s="1740"/>
      <c r="E192" s="757"/>
      <c r="F192" s="758"/>
      <c r="G192" s="744"/>
      <c r="H192" s="745"/>
      <c r="I192" s="497"/>
      <c r="J192" s="497"/>
      <c r="K192" s="497"/>
      <c r="L192" s="497"/>
    </row>
    <row r="193" spans="2:12" ht="12.75">
      <c r="B193" s="1719"/>
      <c r="C193" s="781" t="s">
        <v>1693</v>
      </c>
      <c r="D193" s="1740"/>
      <c r="E193" s="757"/>
      <c r="F193" s="758"/>
      <c r="G193" s="744"/>
      <c r="H193" s="745"/>
      <c r="I193" s="497"/>
      <c r="J193" s="497"/>
      <c r="K193" s="497"/>
      <c r="L193" s="497"/>
    </row>
    <row r="194" spans="2:12" ht="12.75">
      <c r="B194" s="1719"/>
      <c r="C194" s="781" t="s">
        <v>1694</v>
      </c>
      <c r="D194" s="1740"/>
      <c r="E194" s="757"/>
      <c r="F194" s="758"/>
      <c r="G194" s="744"/>
      <c r="H194" s="745"/>
      <c r="I194" s="497"/>
      <c r="J194" s="497"/>
      <c r="K194" s="497"/>
      <c r="L194" s="497"/>
    </row>
    <row r="195" spans="2:12" ht="12.75">
      <c r="B195" s="1719"/>
      <c r="C195" s="781" t="s">
        <v>4239</v>
      </c>
      <c r="D195" s="1740"/>
      <c r="E195" s="757"/>
      <c r="F195" s="758"/>
      <c r="G195" s="744"/>
      <c r="H195" s="745"/>
      <c r="I195" s="497"/>
      <c r="J195" s="497"/>
      <c r="K195" s="497"/>
      <c r="L195" s="497"/>
    </row>
    <row r="196" spans="2:12" ht="12.75">
      <c r="B196" s="1719"/>
      <c r="C196" s="781" t="s">
        <v>4237</v>
      </c>
      <c r="D196" s="1740"/>
      <c r="E196" s="757"/>
      <c r="F196" s="758"/>
      <c r="G196" s="744"/>
      <c r="H196" s="745"/>
      <c r="I196" s="497"/>
      <c r="J196" s="497"/>
      <c r="K196" s="497"/>
      <c r="L196" s="497"/>
    </row>
    <row r="197" spans="2:12" ht="12.75">
      <c r="B197" s="1719"/>
      <c r="C197" s="781" t="s">
        <v>4240</v>
      </c>
      <c r="D197" s="1740"/>
      <c r="E197" s="757"/>
      <c r="F197" s="758"/>
      <c r="G197" s="744"/>
      <c r="H197" s="745"/>
      <c r="I197" s="497"/>
      <c r="J197" s="497"/>
      <c r="K197" s="497"/>
      <c r="L197" s="497"/>
    </row>
    <row r="198" spans="2:12" ht="12.75">
      <c r="B198" s="1719"/>
      <c r="C198" s="781" t="s">
        <v>1695</v>
      </c>
      <c r="D198" s="1740"/>
      <c r="E198" s="757"/>
      <c r="F198" s="758"/>
      <c r="G198" s="744"/>
      <c r="H198" s="745"/>
      <c r="I198" s="497"/>
      <c r="J198" s="497"/>
      <c r="K198" s="497"/>
      <c r="L198" s="497"/>
    </row>
    <row r="199" spans="2:12" ht="12.75">
      <c r="B199" s="1719"/>
      <c r="C199" s="781" t="s">
        <v>1696</v>
      </c>
      <c r="D199" s="1740"/>
      <c r="E199" s="757"/>
      <c r="F199" s="758"/>
      <c r="G199" s="744"/>
      <c r="H199" s="745"/>
      <c r="I199" s="497"/>
      <c r="J199" s="497"/>
      <c r="K199" s="497"/>
      <c r="L199" s="497"/>
    </row>
    <row r="200" spans="2:12" ht="12.75">
      <c r="B200" s="1719"/>
      <c r="C200" s="781" t="s">
        <v>1730</v>
      </c>
      <c r="D200" s="1740"/>
      <c r="E200" s="757"/>
      <c r="F200" s="758"/>
      <c r="G200" s="744"/>
      <c r="H200" s="745"/>
      <c r="I200" s="497"/>
      <c r="J200" s="497"/>
      <c r="K200" s="497"/>
      <c r="L200" s="497"/>
    </row>
    <row r="201" spans="2:12" ht="12.75">
      <c r="B201" s="1719"/>
      <c r="C201" s="781" t="s">
        <v>1731</v>
      </c>
      <c r="D201" s="1740"/>
      <c r="E201" s="757"/>
      <c r="F201" s="758"/>
      <c r="G201" s="744"/>
      <c r="H201" s="745"/>
      <c r="I201" s="497"/>
      <c r="J201" s="497"/>
      <c r="K201" s="497"/>
      <c r="L201" s="497"/>
    </row>
    <row r="202" spans="2:12" ht="12.75">
      <c r="B202" s="1719"/>
      <c r="C202" s="781" t="s">
        <v>4241</v>
      </c>
      <c r="D202" s="1740"/>
      <c r="E202" s="757"/>
      <c r="F202" s="758"/>
      <c r="G202" s="744"/>
      <c r="H202" s="745"/>
      <c r="I202" s="497"/>
      <c r="J202" s="497"/>
      <c r="K202" s="497"/>
      <c r="L202" s="497"/>
    </row>
    <row r="203" spans="2:12" ht="12.75">
      <c r="B203" s="1719"/>
      <c r="C203" s="781" t="s">
        <v>4234</v>
      </c>
      <c r="D203" s="1740"/>
      <c r="E203" s="757"/>
      <c r="F203" s="758"/>
      <c r="G203" s="744"/>
      <c r="H203" s="745"/>
      <c r="I203" s="497"/>
      <c r="J203" s="497"/>
      <c r="K203" s="497"/>
      <c r="L203" s="497"/>
    </row>
    <row r="204" spans="2:12" ht="12.75">
      <c r="B204" s="1719"/>
      <c r="C204" s="781" t="s">
        <v>1732</v>
      </c>
      <c r="D204" s="1740"/>
      <c r="E204" s="757"/>
      <c r="F204" s="758"/>
      <c r="G204" s="744"/>
      <c r="H204" s="745"/>
      <c r="I204" s="497"/>
      <c r="J204" s="497"/>
      <c r="K204" s="497"/>
      <c r="L204" s="497"/>
    </row>
    <row r="205" spans="2:12" ht="12.75">
      <c r="B205" s="1719"/>
      <c r="C205" s="781" t="s">
        <v>1737</v>
      </c>
      <c r="D205" s="1740"/>
      <c r="E205" s="760"/>
      <c r="F205" s="761"/>
      <c r="G205" s="751"/>
      <c r="H205" s="752"/>
      <c r="I205" s="497"/>
      <c r="J205" s="497"/>
      <c r="K205" s="497"/>
      <c r="L205" s="497"/>
    </row>
    <row r="206" spans="2:12" ht="12.75">
      <c r="B206" s="1719"/>
      <c r="C206" s="785" t="s">
        <v>4242</v>
      </c>
      <c r="D206" s="1740"/>
      <c r="E206" s="763" t="s">
        <v>18</v>
      </c>
      <c r="F206" s="770">
        <v>2</v>
      </c>
      <c r="G206" s="1065"/>
      <c r="H206" s="765">
        <f>F206*G206</f>
        <v>0</v>
      </c>
      <c r="I206" s="497"/>
      <c r="J206" s="497"/>
      <c r="K206" s="497"/>
      <c r="L206" s="497"/>
    </row>
    <row r="207" spans="2:12" ht="12.75">
      <c r="B207" s="1723" t="s">
        <v>3128</v>
      </c>
      <c r="C207" s="786">
        <v>100</v>
      </c>
      <c r="D207" s="1740"/>
      <c r="E207" s="766"/>
      <c r="F207" s="767"/>
      <c r="G207" s="739"/>
      <c r="H207" s="740"/>
      <c r="I207" s="497"/>
      <c r="J207" s="497"/>
      <c r="K207" s="497"/>
      <c r="L207" s="497"/>
    </row>
    <row r="208" spans="2:12" ht="12.75">
      <c r="B208" s="1719"/>
      <c r="C208" s="785" t="s">
        <v>1735</v>
      </c>
      <c r="D208" s="1740"/>
      <c r="E208" s="757"/>
      <c r="F208" s="758"/>
      <c r="G208" s="744"/>
      <c r="H208" s="745"/>
      <c r="I208" s="497"/>
      <c r="J208" s="497"/>
      <c r="K208" s="497"/>
      <c r="L208" s="497"/>
    </row>
    <row r="209" spans="2:12" ht="12.75">
      <c r="B209" s="1719"/>
      <c r="C209" s="779" t="s">
        <v>1738</v>
      </c>
      <c r="D209" s="1740"/>
      <c r="E209" s="757"/>
      <c r="F209" s="758"/>
      <c r="G209" s="744"/>
      <c r="H209" s="745"/>
      <c r="I209" s="497"/>
      <c r="J209" s="497"/>
      <c r="K209" s="497"/>
      <c r="L209" s="497"/>
    </row>
    <row r="210" spans="2:12" ht="12.75">
      <c r="B210" s="1719"/>
      <c r="C210" s="781" t="s">
        <v>1739</v>
      </c>
      <c r="D210" s="1740"/>
      <c r="E210" s="757"/>
      <c r="F210" s="758"/>
      <c r="G210" s="744"/>
      <c r="H210" s="745"/>
      <c r="I210" s="497"/>
      <c r="J210" s="497"/>
      <c r="K210" s="497"/>
      <c r="L210" s="497"/>
    </row>
    <row r="211" spans="2:12" ht="12.75">
      <c r="B211" s="1719"/>
      <c r="C211" s="781" t="s">
        <v>4243</v>
      </c>
      <c r="D211" s="1740"/>
      <c r="E211" s="757"/>
      <c r="F211" s="758"/>
      <c r="G211" s="744"/>
      <c r="H211" s="745"/>
      <c r="I211" s="497"/>
      <c r="J211" s="497"/>
      <c r="K211" s="497"/>
      <c r="L211" s="497"/>
    </row>
    <row r="212" spans="2:12" ht="12.75">
      <c r="B212" s="1719"/>
      <c r="C212" s="781" t="s">
        <v>1692</v>
      </c>
      <c r="D212" s="1740"/>
      <c r="E212" s="757"/>
      <c r="F212" s="758"/>
      <c r="G212" s="744"/>
      <c r="H212" s="745"/>
      <c r="I212" s="497"/>
      <c r="J212" s="497"/>
      <c r="K212" s="497"/>
      <c r="L212" s="497"/>
    </row>
    <row r="213" spans="2:12" ht="12.75">
      <c r="B213" s="1719"/>
      <c r="C213" s="781" t="s">
        <v>4244</v>
      </c>
      <c r="D213" s="1740"/>
      <c r="E213" s="757"/>
      <c r="F213" s="758"/>
      <c r="G213" s="744"/>
      <c r="H213" s="745"/>
      <c r="I213" s="497"/>
      <c r="J213" s="497"/>
      <c r="K213" s="497"/>
      <c r="L213" s="497"/>
    </row>
    <row r="214" spans="2:12" ht="12.75">
      <c r="B214" s="1719"/>
      <c r="C214" s="781" t="s">
        <v>4245</v>
      </c>
      <c r="D214" s="1740"/>
      <c r="E214" s="757"/>
      <c r="F214" s="758"/>
      <c r="G214" s="744"/>
      <c r="H214" s="745"/>
      <c r="I214" s="497"/>
      <c r="J214" s="497"/>
      <c r="K214" s="497"/>
      <c r="L214" s="497"/>
    </row>
    <row r="215" spans="2:12" ht="12.75">
      <c r="B215" s="1719"/>
      <c r="C215" s="781" t="s">
        <v>1693</v>
      </c>
      <c r="D215" s="1740"/>
      <c r="E215" s="757"/>
      <c r="F215" s="758"/>
      <c r="G215" s="744"/>
      <c r="H215" s="745"/>
      <c r="I215" s="497"/>
      <c r="J215" s="497"/>
      <c r="K215" s="497"/>
      <c r="L215" s="497"/>
    </row>
    <row r="216" spans="2:12" ht="12.75">
      <c r="B216" s="1719"/>
      <c r="C216" s="781" t="s">
        <v>1694</v>
      </c>
      <c r="D216" s="1740"/>
      <c r="E216" s="757"/>
      <c r="F216" s="758"/>
      <c r="G216" s="744"/>
      <c r="H216" s="745"/>
      <c r="I216" s="497"/>
      <c r="J216" s="497"/>
      <c r="K216" s="497"/>
      <c r="L216" s="497"/>
    </row>
    <row r="217" spans="2:12" ht="12.75">
      <c r="B217" s="1719"/>
      <c r="C217" s="781" t="s">
        <v>4246</v>
      </c>
      <c r="D217" s="1740"/>
      <c r="E217" s="757"/>
      <c r="F217" s="758"/>
      <c r="G217" s="744"/>
      <c r="H217" s="745"/>
      <c r="I217" s="497"/>
      <c r="J217" s="497"/>
      <c r="K217" s="497"/>
      <c r="L217" s="497"/>
    </row>
    <row r="218" spans="2:12" ht="12.75">
      <c r="B218" s="1719"/>
      <c r="C218" s="781" t="s">
        <v>4247</v>
      </c>
      <c r="D218" s="1740"/>
      <c r="E218" s="757"/>
      <c r="F218" s="758"/>
      <c r="G218" s="744"/>
      <c r="H218" s="745"/>
      <c r="I218" s="497"/>
      <c r="J218" s="497"/>
      <c r="K218" s="497"/>
      <c r="L218" s="497"/>
    </row>
    <row r="219" spans="2:12" ht="12.75">
      <c r="B219" s="1719"/>
      <c r="C219" s="781" t="s">
        <v>4248</v>
      </c>
      <c r="D219" s="1740"/>
      <c r="E219" s="757"/>
      <c r="F219" s="758"/>
      <c r="G219" s="744"/>
      <c r="H219" s="745"/>
      <c r="I219" s="497"/>
      <c r="J219" s="497"/>
      <c r="K219" s="497"/>
      <c r="L219" s="497"/>
    </row>
    <row r="220" spans="2:12" ht="12.75">
      <c r="B220" s="1719"/>
      <c r="C220" s="781" t="s">
        <v>1695</v>
      </c>
      <c r="D220" s="1740"/>
      <c r="E220" s="757"/>
      <c r="F220" s="758"/>
      <c r="G220" s="744"/>
      <c r="H220" s="745"/>
      <c r="I220" s="497"/>
      <c r="J220" s="497"/>
      <c r="K220" s="497"/>
      <c r="L220" s="497"/>
    </row>
    <row r="221" spans="2:12" ht="12.75">
      <c r="B221" s="1719"/>
      <c r="C221" s="781" t="s">
        <v>1696</v>
      </c>
      <c r="D221" s="1740"/>
      <c r="E221" s="757"/>
      <c r="F221" s="758"/>
      <c r="G221" s="744"/>
      <c r="H221" s="745"/>
      <c r="I221" s="497"/>
      <c r="J221" s="497"/>
      <c r="K221" s="497"/>
      <c r="L221" s="497"/>
    </row>
    <row r="222" spans="2:12" ht="12.75">
      <c r="B222" s="1719"/>
      <c r="C222" s="781" t="s">
        <v>1730</v>
      </c>
      <c r="D222" s="1740"/>
      <c r="E222" s="757"/>
      <c r="F222" s="758"/>
      <c r="G222" s="744"/>
      <c r="H222" s="745"/>
      <c r="I222" s="497"/>
      <c r="J222" s="497"/>
      <c r="K222" s="497"/>
      <c r="L222" s="497"/>
    </row>
    <row r="223" spans="2:12" ht="12.75">
      <c r="B223" s="1719"/>
      <c r="C223" s="781" t="s">
        <v>1731</v>
      </c>
      <c r="D223" s="1740"/>
      <c r="E223" s="757"/>
      <c r="F223" s="758"/>
      <c r="G223" s="744"/>
      <c r="H223" s="745"/>
      <c r="I223" s="497"/>
      <c r="J223" s="497"/>
      <c r="K223" s="497"/>
      <c r="L223" s="497"/>
    </row>
    <row r="224" spans="2:12" ht="12.75">
      <c r="B224" s="1719"/>
      <c r="C224" s="781" t="s">
        <v>4249</v>
      </c>
      <c r="D224" s="1740"/>
      <c r="E224" s="757"/>
      <c r="F224" s="758"/>
      <c r="G224" s="744"/>
      <c r="H224" s="745"/>
      <c r="I224" s="497"/>
      <c r="J224" s="497"/>
      <c r="K224" s="497"/>
      <c r="L224" s="497"/>
    </row>
    <row r="225" spans="2:12" ht="12.75">
      <c r="B225" s="1719"/>
      <c r="C225" s="781" t="s">
        <v>4250</v>
      </c>
      <c r="D225" s="1740"/>
      <c r="E225" s="757"/>
      <c r="F225" s="758"/>
      <c r="G225" s="744"/>
      <c r="H225" s="745"/>
      <c r="I225" s="497"/>
      <c r="J225" s="497"/>
      <c r="K225" s="497"/>
      <c r="L225" s="497"/>
    </row>
    <row r="226" spans="2:12" ht="12.75">
      <c r="B226" s="1719"/>
      <c r="C226" s="781" t="s">
        <v>1732</v>
      </c>
      <c r="D226" s="1740"/>
      <c r="E226" s="757"/>
      <c r="F226" s="758"/>
      <c r="G226" s="744"/>
      <c r="H226" s="745"/>
      <c r="I226" s="497"/>
      <c r="J226" s="497"/>
      <c r="K226" s="497"/>
      <c r="L226" s="497"/>
    </row>
    <row r="227" spans="2:12" ht="12.75">
      <c r="B227" s="1719"/>
      <c r="C227" s="781" t="s">
        <v>1740</v>
      </c>
      <c r="D227" s="1740"/>
      <c r="E227" s="760"/>
      <c r="F227" s="761"/>
      <c r="G227" s="751"/>
      <c r="H227" s="752"/>
      <c r="I227" s="497"/>
      <c r="J227" s="497"/>
      <c r="K227" s="497"/>
      <c r="L227" s="497"/>
    </row>
    <row r="228" spans="2:12" ht="12.75">
      <c r="B228" s="1719"/>
      <c r="C228" s="785" t="s">
        <v>4251</v>
      </c>
      <c r="D228" s="1740"/>
      <c r="E228" s="763" t="s">
        <v>18</v>
      </c>
      <c r="F228" s="770">
        <v>1</v>
      </c>
      <c r="G228" s="1065"/>
      <c r="H228" s="765">
        <f>F228*G228</f>
        <v>0</v>
      </c>
      <c r="I228" s="497"/>
      <c r="J228" s="497"/>
      <c r="K228" s="497"/>
      <c r="L228" s="497"/>
    </row>
    <row r="229" spans="2:12" ht="89.25">
      <c r="B229" s="1741" t="s">
        <v>3129</v>
      </c>
      <c r="C229" s="787" t="s">
        <v>1741</v>
      </c>
      <c r="D229" s="1735"/>
      <c r="E229" s="766"/>
      <c r="F229" s="772"/>
      <c r="G229" s="739"/>
      <c r="H229" s="740"/>
      <c r="I229" s="497"/>
      <c r="J229" s="497"/>
      <c r="K229" s="497"/>
      <c r="L229" s="497"/>
    </row>
    <row r="230" spans="2:12" ht="25.5">
      <c r="B230" s="1742"/>
      <c r="C230" s="788" t="s">
        <v>1724</v>
      </c>
      <c r="D230" s="1735"/>
      <c r="E230" s="757"/>
      <c r="F230" s="773"/>
      <c r="G230" s="744"/>
      <c r="H230" s="745"/>
      <c r="I230" s="497"/>
      <c r="J230" s="497"/>
      <c r="K230" s="497"/>
      <c r="L230" s="497"/>
    </row>
    <row r="231" spans="2:12" ht="12.75">
      <c r="B231" s="1742"/>
      <c r="C231" s="774" t="s">
        <v>1728</v>
      </c>
      <c r="D231" s="1735"/>
      <c r="E231" s="757"/>
      <c r="F231" s="773"/>
      <c r="G231" s="744"/>
      <c r="H231" s="745"/>
      <c r="I231" s="497"/>
      <c r="J231" s="497"/>
      <c r="K231" s="497"/>
      <c r="L231" s="497"/>
    </row>
    <row r="232" spans="2:12" ht="12.75">
      <c r="B232" s="1742"/>
      <c r="C232" s="779" t="s">
        <v>1742</v>
      </c>
      <c r="D232" s="1735"/>
      <c r="E232" s="757"/>
      <c r="F232" s="773"/>
      <c r="G232" s="744"/>
      <c r="H232" s="745"/>
      <c r="I232" s="497"/>
      <c r="J232" s="497"/>
      <c r="K232" s="497"/>
      <c r="L232" s="497"/>
    </row>
    <row r="233" spans="2:12" ht="12.75">
      <c r="B233" s="1742"/>
      <c r="C233" s="781" t="s">
        <v>1743</v>
      </c>
      <c r="D233" s="1735"/>
      <c r="E233" s="757"/>
      <c r="F233" s="773"/>
      <c r="G233" s="744"/>
      <c r="H233" s="745"/>
      <c r="I233" s="497"/>
      <c r="J233" s="497"/>
      <c r="K233" s="497"/>
      <c r="L233" s="497"/>
    </row>
    <row r="234" spans="2:12" ht="12.75">
      <c r="B234" s="1742"/>
      <c r="C234" s="781" t="s">
        <v>4252</v>
      </c>
      <c r="D234" s="1735"/>
      <c r="E234" s="757"/>
      <c r="F234" s="773"/>
      <c r="G234" s="744"/>
      <c r="H234" s="745"/>
      <c r="I234" s="497"/>
      <c r="J234" s="497"/>
      <c r="K234" s="497"/>
      <c r="L234" s="497"/>
    </row>
    <row r="235" spans="2:12" ht="12.75">
      <c r="B235" s="1742"/>
      <c r="C235" s="781" t="s">
        <v>4253</v>
      </c>
      <c r="D235" s="1735"/>
      <c r="E235" s="757"/>
      <c r="F235" s="773"/>
      <c r="G235" s="744"/>
      <c r="H235" s="745"/>
      <c r="I235" s="497"/>
      <c r="J235" s="497"/>
      <c r="K235" s="497"/>
      <c r="L235" s="497"/>
    </row>
    <row r="236" spans="2:12" ht="12.75">
      <c r="B236" s="1742"/>
      <c r="C236" s="781" t="s">
        <v>1746</v>
      </c>
      <c r="D236" s="1735"/>
      <c r="E236" s="757"/>
      <c r="F236" s="773"/>
      <c r="G236" s="744"/>
      <c r="H236" s="745"/>
      <c r="I236" s="497"/>
      <c r="J236" s="497"/>
      <c r="K236" s="497"/>
      <c r="L236" s="497"/>
    </row>
    <row r="237" spans="2:12" ht="12.75">
      <c r="B237" s="1742"/>
      <c r="C237" s="781" t="s">
        <v>1747</v>
      </c>
      <c r="D237" s="1735"/>
      <c r="E237" s="757"/>
      <c r="F237" s="773"/>
      <c r="G237" s="744"/>
      <c r="H237" s="745"/>
      <c r="I237" s="497"/>
      <c r="J237" s="497"/>
      <c r="K237" s="497"/>
      <c r="L237" s="497"/>
    </row>
    <row r="238" spans="2:12" ht="12.75">
      <c r="B238" s="1742"/>
      <c r="C238" s="781" t="s">
        <v>1748</v>
      </c>
      <c r="D238" s="1735"/>
      <c r="E238" s="757"/>
      <c r="F238" s="773"/>
      <c r="G238" s="744"/>
      <c r="H238" s="745"/>
      <c r="I238" s="497"/>
      <c r="J238" s="497"/>
      <c r="K238" s="497"/>
      <c r="L238" s="497"/>
    </row>
    <row r="239" spans="2:12" ht="12.75">
      <c r="B239" s="1742"/>
      <c r="C239" s="781" t="s">
        <v>1749</v>
      </c>
      <c r="D239" s="1735"/>
      <c r="E239" s="757"/>
      <c r="F239" s="773"/>
      <c r="G239" s="744"/>
      <c r="H239" s="745"/>
      <c r="I239" s="497"/>
      <c r="J239" s="497"/>
      <c r="K239" s="497"/>
      <c r="L239" s="497"/>
    </row>
    <row r="240" spans="2:12" ht="12.75">
      <c r="B240" s="1742"/>
      <c r="C240" s="781" t="s">
        <v>1750</v>
      </c>
      <c r="D240" s="1735"/>
      <c r="E240" s="757"/>
      <c r="F240" s="773"/>
      <c r="G240" s="744"/>
      <c r="H240" s="745"/>
      <c r="I240" s="497"/>
      <c r="J240" s="497"/>
      <c r="K240" s="497"/>
      <c r="L240" s="497"/>
    </row>
    <row r="241" spans="2:12" ht="25.5">
      <c r="B241" s="1742"/>
      <c r="C241" s="781" t="s">
        <v>4254</v>
      </c>
      <c r="D241" s="1735"/>
      <c r="E241" s="757"/>
      <c r="F241" s="773"/>
      <c r="G241" s="744"/>
      <c r="H241" s="745"/>
      <c r="I241" s="497"/>
      <c r="J241" s="497"/>
      <c r="K241" s="497"/>
      <c r="L241" s="497"/>
    </row>
    <row r="242" spans="2:12" ht="12.75">
      <c r="B242" s="1742"/>
      <c r="C242" s="781" t="s">
        <v>1752</v>
      </c>
      <c r="D242" s="1735"/>
      <c r="E242" s="757"/>
      <c r="F242" s="773"/>
      <c r="G242" s="744"/>
      <c r="H242" s="745"/>
      <c r="I242" s="497"/>
      <c r="J242" s="497"/>
      <c r="K242" s="497"/>
      <c r="L242" s="497"/>
    </row>
    <row r="243" spans="2:12" ht="12.75">
      <c r="B243" s="1742"/>
      <c r="C243" s="789" t="s">
        <v>1753</v>
      </c>
      <c r="D243" s="1735"/>
      <c r="E243" s="757"/>
      <c r="F243" s="773"/>
      <c r="G243" s="744"/>
      <c r="H243" s="745"/>
      <c r="I243" s="497"/>
      <c r="J243" s="497"/>
      <c r="K243" s="497"/>
      <c r="L243" s="497"/>
    </row>
    <row r="244" spans="2:12" ht="12.75">
      <c r="B244" s="1742"/>
      <c r="C244" s="781" t="s">
        <v>4255</v>
      </c>
      <c r="D244" s="1735"/>
      <c r="E244" s="760"/>
      <c r="F244" s="782"/>
      <c r="G244" s="751"/>
      <c r="H244" s="752"/>
      <c r="I244" s="497"/>
      <c r="J244" s="497"/>
      <c r="K244" s="497"/>
      <c r="L244" s="497"/>
    </row>
    <row r="245" spans="2:12" ht="12.75">
      <c r="B245" s="1743"/>
      <c r="C245" s="785" t="s">
        <v>4256</v>
      </c>
      <c r="D245" s="1734"/>
      <c r="E245" s="763" t="s">
        <v>18</v>
      </c>
      <c r="F245" s="764">
        <v>1</v>
      </c>
      <c r="G245" s="1065"/>
      <c r="H245" s="765">
        <f>F245*G245</f>
        <v>0</v>
      </c>
      <c r="I245" s="497"/>
      <c r="J245" s="497"/>
      <c r="K245" s="497"/>
      <c r="L245" s="497"/>
    </row>
    <row r="246" spans="2:12" ht="89.25">
      <c r="B246" s="1744" t="s">
        <v>3130</v>
      </c>
      <c r="C246" s="768" t="s">
        <v>1756</v>
      </c>
      <c r="D246" s="1724"/>
      <c r="E246" s="766"/>
      <c r="F246" s="772"/>
      <c r="G246" s="739"/>
      <c r="H246" s="740"/>
      <c r="I246" s="497"/>
      <c r="J246" s="497"/>
      <c r="K246" s="497"/>
      <c r="L246" s="497"/>
    </row>
    <row r="247" spans="2:12" ht="25.5">
      <c r="B247" s="1745"/>
      <c r="C247" s="790" t="s">
        <v>1724</v>
      </c>
      <c r="D247" s="1721"/>
      <c r="E247" s="757"/>
      <c r="F247" s="773"/>
      <c r="G247" s="744"/>
      <c r="H247" s="745"/>
      <c r="I247" s="497"/>
      <c r="J247" s="497"/>
      <c r="K247" s="497"/>
      <c r="L247" s="497"/>
    </row>
    <row r="248" spans="2:12" ht="12.75">
      <c r="B248" s="1745"/>
      <c r="C248" s="791" t="s">
        <v>1728</v>
      </c>
      <c r="D248" s="1721"/>
      <c r="E248" s="757"/>
      <c r="F248" s="773"/>
      <c r="G248" s="744"/>
      <c r="H248" s="745"/>
      <c r="I248" s="497"/>
      <c r="J248" s="497"/>
      <c r="K248" s="497"/>
      <c r="L248" s="497"/>
    </row>
    <row r="249" spans="2:12" ht="12.75">
      <c r="B249" s="1745"/>
      <c r="C249" s="788" t="s">
        <v>1742</v>
      </c>
      <c r="D249" s="1721"/>
      <c r="E249" s="757"/>
      <c r="F249" s="773"/>
      <c r="G249" s="744"/>
      <c r="H249" s="745"/>
      <c r="I249" s="497"/>
      <c r="J249" s="497"/>
      <c r="K249" s="497"/>
      <c r="L249" s="497"/>
    </row>
    <row r="250" spans="2:12" ht="12.75">
      <c r="B250" s="1745"/>
      <c r="C250" s="788" t="s">
        <v>1743</v>
      </c>
      <c r="D250" s="1721"/>
      <c r="E250" s="757"/>
      <c r="F250" s="773"/>
      <c r="G250" s="744"/>
      <c r="H250" s="745"/>
      <c r="I250" s="497"/>
      <c r="J250" s="497"/>
      <c r="K250" s="497"/>
      <c r="L250" s="497"/>
    </row>
    <row r="251" spans="2:12" ht="12.75">
      <c r="B251" s="1745"/>
      <c r="C251" s="788" t="s">
        <v>4252</v>
      </c>
      <c r="D251" s="1721"/>
      <c r="E251" s="757"/>
      <c r="F251" s="773"/>
      <c r="G251" s="744"/>
      <c r="H251" s="745"/>
      <c r="I251" s="497"/>
      <c r="J251" s="497"/>
      <c r="K251" s="497"/>
      <c r="L251" s="497"/>
    </row>
    <row r="252" spans="2:12" ht="12.75">
      <c r="B252" s="1745"/>
      <c r="C252" s="788" t="s">
        <v>4257</v>
      </c>
      <c r="D252" s="1721"/>
      <c r="E252" s="757"/>
      <c r="F252" s="773"/>
      <c r="G252" s="744"/>
      <c r="H252" s="745"/>
      <c r="I252" s="497"/>
      <c r="J252" s="497"/>
      <c r="K252" s="497"/>
      <c r="L252" s="497"/>
    </row>
    <row r="253" spans="2:12" ht="12.75">
      <c r="B253" s="1745"/>
      <c r="C253" s="788" t="s">
        <v>1746</v>
      </c>
      <c r="D253" s="1721"/>
      <c r="E253" s="757"/>
      <c r="F253" s="773"/>
      <c r="G253" s="744"/>
      <c r="H253" s="745"/>
      <c r="I253" s="497"/>
      <c r="J253" s="497"/>
      <c r="K253" s="497"/>
      <c r="L253" s="497"/>
    </row>
    <row r="254" spans="2:12" ht="12.75">
      <c r="B254" s="1745"/>
      <c r="C254" s="788" t="s">
        <v>1747</v>
      </c>
      <c r="D254" s="1721"/>
      <c r="E254" s="757"/>
      <c r="F254" s="773"/>
      <c r="G254" s="744"/>
      <c r="H254" s="745"/>
      <c r="I254" s="497"/>
      <c r="J254" s="497"/>
      <c r="K254" s="497"/>
      <c r="L254" s="497"/>
    </row>
    <row r="255" spans="2:12" ht="12.75">
      <c r="B255" s="1745"/>
      <c r="C255" s="788" t="s">
        <v>1748</v>
      </c>
      <c r="D255" s="1721"/>
      <c r="E255" s="757"/>
      <c r="F255" s="773"/>
      <c r="G255" s="744"/>
      <c r="H255" s="745"/>
      <c r="I255" s="497"/>
      <c r="J255" s="497"/>
      <c r="K255" s="497"/>
      <c r="L255" s="497"/>
    </row>
    <row r="256" spans="2:12" ht="12.75">
      <c r="B256" s="1745"/>
      <c r="C256" s="788" t="s">
        <v>1749</v>
      </c>
      <c r="D256" s="1721"/>
      <c r="E256" s="757"/>
      <c r="F256" s="773"/>
      <c r="G256" s="744"/>
      <c r="H256" s="745"/>
      <c r="I256" s="497"/>
      <c r="J256" s="497"/>
      <c r="K256" s="497"/>
      <c r="L256" s="497"/>
    </row>
    <row r="257" spans="2:12" ht="12.75">
      <c r="B257" s="1745"/>
      <c r="C257" s="788" t="s">
        <v>1750</v>
      </c>
      <c r="D257" s="1721"/>
      <c r="E257" s="757"/>
      <c r="F257" s="773"/>
      <c r="G257" s="744"/>
      <c r="H257" s="745"/>
      <c r="I257" s="497"/>
      <c r="J257" s="497"/>
      <c r="K257" s="497"/>
      <c r="L257" s="497"/>
    </row>
    <row r="258" spans="2:12" ht="25.5">
      <c r="B258" s="1745"/>
      <c r="C258" s="788" t="s">
        <v>4254</v>
      </c>
      <c r="D258" s="1721"/>
      <c r="E258" s="757"/>
      <c r="F258" s="773"/>
      <c r="G258" s="744"/>
      <c r="H258" s="745"/>
      <c r="I258" s="497"/>
      <c r="J258" s="497"/>
      <c r="K258" s="497"/>
      <c r="L258" s="497"/>
    </row>
    <row r="259" spans="2:12" ht="12.75">
      <c r="B259" s="1745"/>
      <c r="C259" s="788" t="s">
        <v>1752</v>
      </c>
      <c r="D259" s="1721"/>
      <c r="E259" s="757"/>
      <c r="F259" s="773"/>
      <c r="G259" s="744"/>
      <c r="H259" s="745"/>
      <c r="I259" s="497"/>
      <c r="J259" s="497"/>
      <c r="K259" s="497"/>
      <c r="L259" s="497"/>
    </row>
    <row r="260" spans="2:12" ht="12.75">
      <c r="B260" s="1745"/>
      <c r="C260" s="788" t="s">
        <v>1753</v>
      </c>
      <c r="D260" s="1721"/>
      <c r="E260" s="757"/>
      <c r="F260" s="773"/>
      <c r="G260" s="744"/>
      <c r="H260" s="745"/>
      <c r="I260" s="497"/>
      <c r="J260" s="497"/>
      <c r="K260" s="497"/>
      <c r="L260" s="497"/>
    </row>
    <row r="261" spans="2:12" ht="12.75">
      <c r="B261" s="1745"/>
      <c r="C261" s="788" t="s">
        <v>4255</v>
      </c>
      <c r="D261" s="1721"/>
      <c r="E261" s="760"/>
      <c r="F261" s="782"/>
      <c r="G261" s="751"/>
      <c r="H261" s="752"/>
      <c r="I261" s="497"/>
      <c r="J261" s="497"/>
      <c r="K261" s="497"/>
      <c r="L261" s="497"/>
    </row>
    <row r="262" spans="2:12" ht="12.75">
      <c r="B262" s="1746"/>
      <c r="C262" s="790" t="s">
        <v>4258</v>
      </c>
      <c r="D262" s="1722"/>
      <c r="E262" s="763" t="s">
        <v>18</v>
      </c>
      <c r="F262" s="770">
        <v>1</v>
      </c>
      <c r="G262" s="1065"/>
      <c r="H262" s="765">
        <f>F262*G262</f>
        <v>0</v>
      </c>
      <c r="I262" s="497"/>
      <c r="J262" s="497"/>
      <c r="K262" s="497"/>
      <c r="L262" s="497"/>
    </row>
    <row r="263" spans="2:12" ht="89.25">
      <c r="B263" s="792" t="s">
        <v>3131</v>
      </c>
      <c r="C263" s="759" t="s">
        <v>1757</v>
      </c>
      <c r="D263" s="1083"/>
      <c r="E263" s="766"/>
      <c r="F263" s="767"/>
      <c r="G263" s="739"/>
      <c r="H263" s="740"/>
      <c r="I263" s="497"/>
      <c r="J263" s="497"/>
      <c r="K263" s="497"/>
      <c r="L263" s="497"/>
    </row>
    <row r="264" spans="2:12" ht="12.75">
      <c r="B264" s="1745" t="s">
        <v>3132</v>
      </c>
      <c r="C264" s="793">
        <v>7</v>
      </c>
      <c r="D264" s="1721"/>
      <c r="E264" s="766"/>
      <c r="F264" s="767"/>
      <c r="G264" s="739"/>
      <c r="H264" s="740"/>
      <c r="I264" s="497"/>
      <c r="J264" s="497"/>
      <c r="K264" s="497"/>
      <c r="L264" s="497"/>
    </row>
    <row r="265" spans="2:12" ht="15.75" customHeight="1">
      <c r="B265" s="1745"/>
      <c r="C265" s="790" t="s">
        <v>1758</v>
      </c>
      <c r="D265" s="1721"/>
      <c r="E265" s="757"/>
      <c r="F265" s="758"/>
      <c r="G265" s="744"/>
      <c r="H265" s="745"/>
      <c r="I265" s="497"/>
      <c r="J265" s="497"/>
      <c r="K265" s="497"/>
      <c r="L265" s="497"/>
    </row>
    <row r="266" spans="2:12" ht="15.75" customHeight="1">
      <c r="B266" s="1745"/>
      <c r="C266" s="794" t="s">
        <v>4259</v>
      </c>
      <c r="D266" s="1721"/>
      <c r="E266" s="757"/>
      <c r="F266" s="758"/>
      <c r="G266" s="744"/>
      <c r="H266" s="745"/>
      <c r="I266" s="497"/>
      <c r="J266" s="497"/>
      <c r="K266" s="497"/>
      <c r="L266" s="497"/>
    </row>
    <row r="267" spans="2:12" ht="15.75" customHeight="1">
      <c r="B267" s="1745"/>
      <c r="C267" s="788" t="s">
        <v>1759</v>
      </c>
      <c r="D267" s="1721"/>
      <c r="E267" s="757"/>
      <c r="F267" s="758"/>
      <c r="G267" s="744"/>
      <c r="H267" s="745"/>
      <c r="I267" s="497"/>
      <c r="J267" s="497"/>
      <c r="K267" s="497"/>
      <c r="L267" s="497"/>
    </row>
    <row r="268" spans="2:12" ht="15.75" customHeight="1">
      <c r="B268" s="1745"/>
      <c r="C268" s="788" t="s">
        <v>1760</v>
      </c>
      <c r="D268" s="1721"/>
      <c r="E268" s="757"/>
      <c r="F268" s="758"/>
      <c r="G268" s="744"/>
      <c r="H268" s="745"/>
      <c r="I268" s="497"/>
      <c r="J268" s="497"/>
      <c r="K268" s="497"/>
      <c r="L268" s="497"/>
    </row>
    <row r="269" spans="2:12" ht="15.75" customHeight="1">
      <c r="B269" s="1745"/>
      <c r="C269" s="788" t="s">
        <v>4260</v>
      </c>
      <c r="D269" s="1721"/>
      <c r="E269" s="757"/>
      <c r="F269" s="758"/>
      <c r="G269" s="744"/>
      <c r="H269" s="745"/>
      <c r="I269" s="497"/>
      <c r="J269" s="497"/>
      <c r="K269" s="497"/>
      <c r="L269" s="497"/>
    </row>
    <row r="270" spans="2:12" ht="15.75" customHeight="1">
      <c r="B270" s="1745"/>
      <c r="C270" s="788" t="s">
        <v>1695</v>
      </c>
      <c r="D270" s="1721"/>
      <c r="E270" s="757"/>
      <c r="F270" s="758"/>
      <c r="G270" s="744"/>
      <c r="H270" s="745"/>
      <c r="I270" s="497"/>
      <c r="J270" s="497"/>
      <c r="K270" s="497"/>
      <c r="L270" s="497"/>
    </row>
    <row r="271" spans="2:12" ht="15.75" customHeight="1">
      <c r="B271" s="1745"/>
      <c r="C271" s="788" t="s">
        <v>1696</v>
      </c>
      <c r="D271" s="1721"/>
      <c r="E271" s="757"/>
      <c r="F271" s="758"/>
      <c r="G271" s="744"/>
      <c r="H271" s="745"/>
      <c r="I271" s="497"/>
      <c r="J271" s="497"/>
      <c r="K271" s="497"/>
      <c r="L271" s="497"/>
    </row>
    <row r="272" spans="2:12" ht="15.75" customHeight="1">
      <c r="B272" s="1745"/>
      <c r="C272" s="788" t="s">
        <v>1761</v>
      </c>
      <c r="D272" s="1721"/>
      <c r="E272" s="757"/>
      <c r="F272" s="758"/>
      <c r="G272" s="744"/>
      <c r="H272" s="745"/>
      <c r="I272" s="497"/>
      <c r="J272" s="497"/>
      <c r="K272" s="497"/>
      <c r="L272" s="497"/>
    </row>
    <row r="273" spans="2:12" ht="15.75" customHeight="1">
      <c r="B273" s="1745"/>
      <c r="C273" s="788" t="s">
        <v>1762</v>
      </c>
      <c r="D273" s="1721"/>
      <c r="E273" s="757"/>
      <c r="F273" s="758"/>
      <c r="G273" s="744"/>
      <c r="H273" s="745"/>
      <c r="I273" s="497"/>
      <c r="J273" s="497"/>
      <c r="K273" s="497"/>
      <c r="L273" s="497"/>
    </row>
    <row r="274" spans="2:12" ht="15.75" customHeight="1">
      <c r="B274" s="1745"/>
      <c r="C274" s="788" t="s">
        <v>4261</v>
      </c>
      <c r="D274" s="1721"/>
      <c r="E274" s="757"/>
      <c r="F274" s="758"/>
      <c r="G274" s="744"/>
      <c r="H274" s="745"/>
      <c r="I274" s="497"/>
      <c r="J274" s="497"/>
      <c r="K274" s="497"/>
      <c r="L274" s="497"/>
    </row>
    <row r="275" spans="2:12" ht="15.75" customHeight="1">
      <c r="B275" s="1745"/>
      <c r="C275" s="788" t="s">
        <v>1763</v>
      </c>
      <c r="D275" s="1721"/>
      <c r="E275" s="757"/>
      <c r="F275" s="758"/>
      <c r="G275" s="744"/>
      <c r="H275" s="745"/>
      <c r="I275" s="497"/>
      <c r="J275" s="497"/>
      <c r="K275" s="497"/>
      <c r="L275" s="497"/>
    </row>
    <row r="276" spans="2:12" ht="15.75" customHeight="1">
      <c r="B276" s="1745"/>
      <c r="C276" s="788" t="s">
        <v>1764</v>
      </c>
      <c r="D276" s="1721"/>
      <c r="E276" s="757"/>
      <c r="F276" s="758"/>
      <c r="G276" s="744"/>
      <c r="H276" s="745"/>
      <c r="I276" s="497"/>
      <c r="J276" s="497"/>
      <c r="K276" s="497"/>
      <c r="L276" s="497"/>
    </row>
    <row r="277" spans="2:12" ht="15.75" customHeight="1">
      <c r="B277" s="1745"/>
      <c r="C277" s="788" t="s">
        <v>4262</v>
      </c>
      <c r="D277" s="1721"/>
      <c r="E277" s="757"/>
      <c r="F277" s="758"/>
      <c r="G277" s="744"/>
      <c r="H277" s="745"/>
      <c r="I277" s="497"/>
      <c r="J277" s="497"/>
      <c r="K277" s="497"/>
      <c r="L277" s="497"/>
    </row>
    <row r="278" spans="2:12" ht="15.75" customHeight="1">
      <c r="B278" s="1745"/>
      <c r="C278" s="788" t="s">
        <v>1765</v>
      </c>
      <c r="D278" s="1721"/>
      <c r="E278" s="760"/>
      <c r="F278" s="761"/>
      <c r="G278" s="751"/>
      <c r="H278" s="752"/>
      <c r="I278" s="497"/>
      <c r="J278" s="497"/>
      <c r="K278" s="497"/>
      <c r="L278" s="497"/>
    </row>
    <row r="279" spans="2:12" ht="25.5">
      <c r="B279" s="1746"/>
      <c r="C279" s="788" t="s">
        <v>1766</v>
      </c>
      <c r="D279" s="1726"/>
      <c r="E279" s="763" t="s">
        <v>18</v>
      </c>
      <c r="F279" s="770">
        <v>1</v>
      </c>
      <c r="G279" s="1065"/>
      <c r="H279" s="765">
        <f>F279*G279</f>
        <v>0</v>
      </c>
      <c r="I279" s="497"/>
      <c r="J279" s="497"/>
      <c r="K279" s="497"/>
      <c r="L279" s="497"/>
    </row>
    <row r="280" spans="2:12" ht="12.75">
      <c r="B280" s="1723" t="s">
        <v>3133</v>
      </c>
      <c r="C280" s="793">
        <v>12</v>
      </c>
      <c r="D280" s="1725"/>
      <c r="E280" s="766"/>
      <c r="F280" s="767"/>
      <c r="G280" s="739"/>
      <c r="H280" s="740"/>
      <c r="I280" s="497"/>
      <c r="J280" s="497"/>
      <c r="K280" s="497"/>
      <c r="L280" s="497"/>
    </row>
    <row r="281" spans="2:12" ht="12.75">
      <c r="B281" s="1719"/>
      <c r="C281" s="790" t="s">
        <v>1758</v>
      </c>
      <c r="D281" s="1726"/>
      <c r="E281" s="757"/>
      <c r="F281" s="758"/>
      <c r="G281" s="744"/>
      <c r="H281" s="745"/>
      <c r="I281" s="497"/>
      <c r="J281" s="497"/>
      <c r="K281" s="497"/>
      <c r="L281" s="497"/>
    </row>
    <row r="282" spans="2:12" ht="12.75">
      <c r="B282" s="1719"/>
      <c r="C282" s="794" t="s">
        <v>4263</v>
      </c>
      <c r="D282" s="1726"/>
      <c r="E282" s="757"/>
      <c r="F282" s="773"/>
      <c r="G282" s="744"/>
      <c r="H282" s="745"/>
      <c r="I282" s="497"/>
      <c r="J282" s="497"/>
      <c r="K282" s="497"/>
      <c r="L282" s="497"/>
    </row>
    <row r="283" spans="2:12" ht="12.75">
      <c r="B283" s="1719"/>
      <c r="C283" s="775" t="s">
        <v>1759</v>
      </c>
      <c r="D283" s="1726"/>
      <c r="E283" s="757"/>
      <c r="F283" s="773"/>
      <c r="G283" s="744"/>
      <c r="H283" s="745"/>
      <c r="I283" s="497"/>
      <c r="J283" s="497"/>
      <c r="K283" s="497"/>
      <c r="L283" s="497"/>
    </row>
    <row r="284" spans="2:12" ht="12.75">
      <c r="B284" s="1719"/>
      <c r="C284" s="753" t="s">
        <v>1760</v>
      </c>
      <c r="D284" s="1726"/>
      <c r="E284" s="754"/>
      <c r="F284" s="743"/>
      <c r="G284" s="744"/>
      <c r="H284" s="745"/>
      <c r="I284" s="497"/>
      <c r="J284" s="497"/>
      <c r="K284" s="497"/>
      <c r="L284" s="497"/>
    </row>
    <row r="285" spans="2:12" ht="12.75">
      <c r="B285" s="1719"/>
      <c r="C285" s="756" t="s">
        <v>4264</v>
      </c>
      <c r="D285" s="1726"/>
      <c r="E285" s="757"/>
      <c r="F285" s="758"/>
      <c r="G285" s="744"/>
      <c r="H285" s="745"/>
      <c r="I285" s="497"/>
      <c r="J285" s="497"/>
      <c r="K285" s="497"/>
      <c r="L285" s="497"/>
    </row>
    <row r="286" spans="2:12" ht="12.75">
      <c r="B286" s="1719"/>
      <c r="C286" s="756" t="s">
        <v>1695</v>
      </c>
      <c r="D286" s="1726"/>
      <c r="E286" s="757"/>
      <c r="F286" s="758"/>
      <c r="G286" s="744"/>
      <c r="H286" s="745"/>
      <c r="I286" s="497"/>
      <c r="J286" s="497"/>
      <c r="K286" s="497"/>
      <c r="L286" s="497"/>
    </row>
    <row r="287" spans="2:12" ht="12.75">
      <c r="B287" s="1719"/>
      <c r="C287" s="759" t="s">
        <v>1696</v>
      </c>
      <c r="D287" s="1726"/>
      <c r="E287" s="757"/>
      <c r="F287" s="758"/>
      <c r="G287" s="744"/>
      <c r="H287" s="745"/>
      <c r="I287" s="497"/>
      <c r="J287" s="497"/>
      <c r="K287" s="497"/>
      <c r="L287" s="497"/>
    </row>
    <row r="288" spans="2:12" ht="12.75">
      <c r="B288" s="1719"/>
      <c r="C288" s="759" t="s">
        <v>1767</v>
      </c>
      <c r="D288" s="1726"/>
      <c r="E288" s="757"/>
      <c r="F288" s="758"/>
      <c r="G288" s="744"/>
      <c r="H288" s="745"/>
      <c r="I288" s="497"/>
      <c r="J288" s="497"/>
      <c r="K288" s="497"/>
      <c r="L288" s="497"/>
    </row>
    <row r="289" spans="2:12" ht="12.75">
      <c r="B289" s="1719"/>
      <c r="C289" s="759" t="s">
        <v>1762</v>
      </c>
      <c r="D289" s="1726"/>
      <c r="E289" s="757"/>
      <c r="F289" s="758"/>
      <c r="G289" s="744"/>
      <c r="H289" s="745"/>
      <c r="I289" s="497"/>
      <c r="J289" s="497"/>
      <c r="K289" s="497"/>
      <c r="L289" s="497"/>
    </row>
    <row r="290" spans="2:12" ht="12.75">
      <c r="B290" s="1719"/>
      <c r="C290" s="759" t="s">
        <v>4261</v>
      </c>
      <c r="D290" s="1726"/>
      <c r="E290" s="757"/>
      <c r="F290" s="758"/>
      <c r="G290" s="744"/>
      <c r="H290" s="745"/>
      <c r="I290" s="497"/>
      <c r="J290" s="497"/>
      <c r="K290" s="497"/>
      <c r="L290" s="497"/>
    </row>
    <row r="291" spans="2:12" ht="12.75">
      <c r="B291" s="1719"/>
      <c r="C291" s="759" t="s">
        <v>1763</v>
      </c>
      <c r="D291" s="1726"/>
      <c r="E291" s="757"/>
      <c r="F291" s="758"/>
      <c r="G291" s="744"/>
      <c r="H291" s="745"/>
      <c r="I291" s="497"/>
      <c r="J291" s="497"/>
      <c r="K291" s="497"/>
      <c r="L291" s="497"/>
    </row>
    <row r="292" spans="2:12" ht="12.75">
      <c r="B292" s="1719"/>
      <c r="C292" s="759" t="s">
        <v>1764</v>
      </c>
      <c r="D292" s="1726"/>
      <c r="E292" s="757"/>
      <c r="F292" s="758"/>
      <c r="G292" s="744"/>
      <c r="H292" s="745"/>
      <c r="I292" s="497"/>
      <c r="J292" s="497"/>
      <c r="K292" s="497"/>
      <c r="L292" s="497"/>
    </row>
    <row r="293" spans="2:12" ht="12.75">
      <c r="B293" s="1719"/>
      <c r="C293" s="759" t="s">
        <v>4265</v>
      </c>
      <c r="D293" s="1726"/>
      <c r="E293" s="757"/>
      <c r="F293" s="758"/>
      <c r="G293" s="744"/>
      <c r="H293" s="745"/>
      <c r="I293" s="497"/>
      <c r="J293" s="497"/>
      <c r="K293" s="497"/>
      <c r="L293" s="497"/>
    </row>
    <row r="294" spans="2:12" ht="12.75">
      <c r="B294" s="1719"/>
      <c r="C294" s="759" t="s">
        <v>1765</v>
      </c>
      <c r="D294" s="1726"/>
      <c r="E294" s="760"/>
      <c r="F294" s="761"/>
      <c r="G294" s="751"/>
      <c r="H294" s="752"/>
      <c r="I294" s="497"/>
      <c r="J294" s="497"/>
      <c r="K294" s="497"/>
      <c r="L294" s="497"/>
    </row>
    <row r="295" spans="2:12" ht="25.5">
      <c r="B295" s="1720"/>
      <c r="C295" s="762" t="s">
        <v>1768</v>
      </c>
      <c r="D295" s="1722"/>
      <c r="E295" s="763" t="s">
        <v>18</v>
      </c>
      <c r="F295" s="770">
        <v>3</v>
      </c>
      <c r="G295" s="1065"/>
      <c r="H295" s="765">
        <f>F295*G295</f>
        <v>0</v>
      </c>
      <c r="I295" s="497"/>
      <c r="J295" s="497"/>
      <c r="K295" s="497"/>
      <c r="L295" s="497"/>
    </row>
    <row r="296" spans="2:12" ht="89.25">
      <c r="B296" s="795" t="s">
        <v>3134</v>
      </c>
      <c r="C296" s="759" t="s">
        <v>1769</v>
      </c>
      <c r="D296" s="1084"/>
      <c r="E296" s="1747"/>
      <c r="F296" s="1748"/>
      <c r="G296" s="1748"/>
      <c r="H296" s="1749"/>
      <c r="I296" s="497"/>
      <c r="J296" s="497"/>
      <c r="K296" s="497"/>
      <c r="L296" s="497"/>
    </row>
    <row r="297" spans="2:12" ht="12.75">
      <c r="B297" s="1723" t="s">
        <v>3135</v>
      </c>
      <c r="C297" s="768">
        <v>7</v>
      </c>
      <c r="D297" s="1724"/>
      <c r="E297" s="766"/>
      <c r="F297" s="767"/>
      <c r="G297" s="739"/>
      <c r="H297" s="740"/>
      <c r="I297" s="497"/>
      <c r="J297" s="497"/>
      <c r="K297" s="497"/>
      <c r="L297" s="497"/>
    </row>
    <row r="298" spans="2:12" ht="12.75">
      <c r="B298" s="1719"/>
      <c r="C298" s="790" t="s">
        <v>1758</v>
      </c>
      <c r="D298" s="1721"/>
      <c r="E298" s="757"/>
      <c r="F298" s="773"/>
      <c r="G298" s="744"/>
      <c r="H298" s="745"/>
      <c r="I298" s="497"/>
      <c r="J298" s="497"/>
      <c r="K298" s="497"/>
      <c r="L298" s="497"/>
    </row>
    <row r="299" spans="2:12" ht="12.75">
      <c r="B299" s="1719"/>
      <c r="C299" s="796" t="s">
        <v>4259</v>
      </c>
      <c r="D299" s="1721"/>
      <c r="E299" s="757"/>
      <c r="F299" s="773"/>
      <c r="G299" s="744"/>
      <c r="H299" s="745"/>
      <c r="I299" s="497"/>
      <c r="J299" s="497"/>
      <c r="K299" s="497"/>
      <c r="L299" s="497"/>
    </row>
    <row r="300" spans="2:12" ht="12.75">
      <c r="B300" s="1719"/>
      <c r="C300" s="753" t="s">
        <v>1759</v>
      </c>
      <c r="D300" s="1721"/>
      <c r="E300" s="754"/>
      <c r="F300" s="773"/>
      <c r="G300" s="744"/>
      <c r="H300" s="745"/>
      <c r="I300" s="497"/>
      <c r="J300" s="497"/>
      <c r="K300" s="497"/>
      <c r="L300" s="497"/>
    </row>
    <row r="301" spans="2:12" ht="12.75">
      <c r="B301" s="1719"/>
      <c r="C301" s="756" t="s">
        <v>1760</v>
      </c>
      <c r="D301" s="1721"/>
      <c r="E301" s="757"/>
      <c r="F301" s="773"/>
      <c r="G301" s="744"/>
      <c r="H301" s="745"/>
      <c r="I301" s="497"/>
      <c r="J301" s="497"/>
      <c r="K301" s="497"/>
      <c r="L301" s="497"/>
    </row>
    <row r="302" spans="2:12" ht="12.75">
      <c r="B302" s="1719"/>
      <c r="C302" s="756" t="s">
        <v>4260</v>
      </c>
      <c r="D302" s="1721"/>
      <c r="E302" s="757"/>
      <c r="F302" s="773"/>
      <c r="G302" s="744"/>
      <c r="H302" s="745"/>
      <c r="I302" s="497"/>
      <c r="J302" s="497"/>
      <c r="K302" s="497"/>
      <c r="L302" s="497"/>
    </row>
    <row r="303" spans="2:12" ht="12.75">
      <c r="B303" s="1719"/>
      <c r="C303" s="759" t="s">
        <v>1695</v>
      </c>
      <c r="D303" s="1721"/>
      <c r="E303" s="757"/>
      <c r="F303" s="773"/>
      <c r="G303" s="744"/>
      <c r="H303" s="745"/>
      <c r="I303" s="497"/>
      <c r="J303" s="497"/>
      <c r="K303" s="497"/>
      <c r="L303" s="497"/>
    </row>
    <row r="304" spans="2:12" ht="12.75">
      <c r="B304" s="1719"/>
      <c r="C304" s="759" t="s">
        <v>1696</v>
      </c>
      <c r="D304" s="1721"/>
      <c r="E304" s="757"/>
      <c r="F304" s="773"/>
      <c r="G304" s="744"/>
      <c r="H304" s="745"/>
      <c r="I304" s="497"/>
      <c r="J304" s="497"/>
      <c r="K304" s="497"/>
      <c r="L304" s="497"/>
    </row>
    <row r="305" spans="2:12" ht="12.75">
      <c r="B305" s="1719"/>
      <c r="C305" s="759" t="s">
        <v>1761</v>
      </c>
      <c r="D305" s="1721"/>
      <c r="E305" s="757"/>
      <c r="F305" s="773"/>
      <c r="G305" s="744"/>
      <c r="H305" s="745"/>
      <c r="I305" s="497"/>
      <c r="J305" s="497"/>
      <c r="K305" s="497"/>
      <c r="L305" s="497"/>
    </row>
    <row r="306" spans="2:12" ht="12.75">
      <c r="B306" s="1719"/>
      <c r="C306" s="759" t="s">
        <v>1762</v>
      </c>
      <c r="D306" s="1721"/>
      <c r="E306" s="757"/>
      <c r="F306" s="773"/>
      <c r="G306" s="744"/>
      <c r="H306" s="745"/>
      <c r="I306" s="497"/>
      <c r="J306" s="497"/>
      <c r="K306" s="497"/>
      <c r="L306" s="497"/>
    </row>
    <row r="307" spans="2:12" ht="12.75">
      <c r="B307" s="1719"/>
      <c r="C307" s="759" t="s">
        <v>4261</v>
      </c>
      <c r="D307" s="1721"/>
      <c r="E307" s="757"/>
      <c r="F307" s="773"/>
      <c r="G307" s="744"/>
      <c r="H307" s="745"/>
      <c r="I307" s="497"/>
      <c r="J307" s="497"/>
      <c r="K307" s="497"/>
      <c r="L307" s="497"/>
    </row>
    <row r="308" spans="2:12" ht="12.75">
      <c r="B308" s="1719"/>
      <c r="C308" s="759" t="s">
        <v>1763</v>
      </c>
      <c r="D308" s="1721"/>
      <c r="E308" s="757"/>
      <c r="F308" s="773"/>
      <c r="G308" s="744"/>
      <c r="H308" s="745"/>
      <c r="I308" s="497"/>
      <c r="J308" s="497"/>
      <c r="K308" s="497"/>
      <c r="L308" s="497"/>
    </row>
    <row r="309" spans="2:12" ht="12.75">
      <c r="B309" s="1719"/>
      <c r="C309" s="759" t="s">
        <v>1764</v>
      </c>
      <c r="D309" s="1721"/>
      <c r="E309" s="757"/>
      <c r="F309" s="773"/>
      <c r="G309" s="744"/>
      <c r="H309" s="745"/>
      <c r="I309" s="497"/>
      <c r="J309" s="497"/>
      <c r="K309" s="497"/>
      <c r="L309" s="497"/>
    </row>
    <row r="310" spans="2:12" ht="12.75">
      <c r="B310" s="1719"/>
      <c r="C310" s="759" t="s">
        <v>4265</v>
      </c>
      <c r="D310" s="1721"/>
      <c r="E310" s="757"/>
      <c r="F310" s="773"/>
      <c r="G310" s="744"/>
      <c r="H310" s="745"/>
      <c r="I310" s="497"/>
      <c r="J310" s="497"/>
      <c r="K310" s="497"/>
      <c r="L310" s="497"/>
    </row>
    <row r="311" spans="2:12" ht="12.75">
      <c r="B311" s="1719"/>
      <c r="C311" s="759" t="s">
        <v>1765</v>
      </c>
      <c r="D311" s="1721"/>
      <c r="E311" s="760"/>
      <c r="F311" s="782"/>
      <c r="G311" s="751"/>
      <c r="H311" s="752"/>
      <c r="I311" s="497"/>
      <c r="J311" s="497"/>
      <c r="K311" s="497"/>
      <c r="L311" s="497"/>
    </row>
    <row r="312" spans="2:12" ht="25.5">
      <c r="B312" s="1720"/>
      <c r="C312" s="762" t="s">
        <v>1766</v>
      </c>
      <c r="D312" s="1722"/>
      <c r="E312" s="763" t="s">
        <v>18</v>
      </c>
      <c r="F312" s="770">
        <v>7</v>
      </c>
      <c r="G312" s="1065"/>
      <c r="H312" s="765">
        <f>F312*G312</f>
        <v>0</v>
      </c>
      <c r="I312" s="497"/>
      <c r="J312" s="497"/>
      <c r="K312" s="497"/>
      <c r="L312" s="497"/>
    </row>
    <row r="313" spans="2:12" ht="12.75">
      <c r="B313" s="1719" t="s">
        <v>3136</v>
      </c>
      <c r="C313" s="759">
        <v>9</v>
      </c>
      <c r="D313" s="1724"/>
      <c r="E313" s="766"/>
      <c r="F313" s="772"/>
      <c r="G313" s="739"/>
      <c r="H313" s="740"/>
      <c r="I313" s="497"/>
      <c r="J313" s="497"/>
      <c r="K313" s="497"/>
      <c r="L313" s="497"/>
    </row>
    <row r="314" spans="2:12" ht="12.75">
      <c r="B314" s="1719"/>
      <c r="C314" s="790" t="s">
        <v>1758</v>
      </c>
      <c r="D314" s="1721"/>
      <c r="E314" s="757"/>
      <c r="F314" s="773"/>
      <c r="G314" s="744"/>
      <c r="H314" s="745"/>
      <c r="I314" s="497"/>
      <c r="J314" s="497"/>
      <c r="K314" s="497"/>
      <c r="L314" s="497"/>
    </row>
    <row r="315" spans="2:12" ht="12.75">
      <c r="B315" s="1719"/>
      <c r="C315" s="796" t="s">
        <v>4266</v>
      </c>
      <c r="D315" s="1721"/>
      <c r="E315" s="757"/>
      <c r="F315" s="773"/>
      <c r="G315" s="744"/>
      <c r="H315" s="745"/>
      <c r="I315" s="497"/>
      <c r="J315" s="497"/>
      <c r="K315" s="497"/>
      <c r="L315" s="497"/>
    </row>
    <row r="316" spans="2:12" ht="12.75">
      <c r="B316" s="1719"/>
      <c r="C316" s="775" t="s">
        <v>1759</v>
      </c>
      <c r="D316" s="1721"/>
      <c r="E316" s="757"/>
      <c r="F316" s="773"/>
      <c r="G316" s="744"/>
      <c r="H316" s="745"/>
      <c r="I316" s="497"/>
      <c r="J316" s="497"/>
      <c r="K316" s="497"/>
      <c r="L316" s="497"/>
    </row>
    <row r="317" spans="2:12" ht="12.75">
      <c r="B317" s="1719"/>
      <c r="C317" s="753" t="s">
        <v>1760</v>
      </c>
      <c r="D317" s="1721"/>
      <c r="E317" s="754"/>
      <c r="F317" s="743"/>
      <c r="G317" s="744"/>
      <c r="H317" s="745"/>
      <c r="I317" s="497"/>
      <c r="J317" s="497"/>
      <c r="K317" s="497"/>
      <c r="L317" s="497"/>
    </row>
    <row r="318" spans="2:12" ht="12.75">
      <c r="B318" s="1719"/>
      <c r="C318" s="756" t="s">
        <v>4267</v>
      </c>
      <c r="D318" s="1721"/>
      <c r="E318" s="757"/>
      <c r="F318" s="758"/>
      <c r="G318" s="744"/>
      <c r="H318" s="745"/>
      <c r="I318" s="497"/>
      <c r="J318" s="497"/>
      <c r="K318" s="497"/>
      <c r="L318" s="497"/>
    </row>
    <row r="319" spans="2:12" ht="12.75">
      <c r="B319" s="1719"/>
      <c r="C319" s="756" t="s">
        <v>1695</v>
      </c>
      <c r="D319" s="1721"/>
      <c r="E319" s="757"/>
      <c r="F319" s="758"/>
      <c r="G319" s="744"/>
      <c r="H319" s="745"/>
      <c r="I319" s="497"/>
      <c r="J319" s="497"/>
      <c r="K319" s="497"/>
      <c r="L319" s="497"/>
    </row>
    <row r="320" spans="2:12" ht="12.75">
      <c r="B320" s="1719"/>
      <c r="C320" s="759" t="s">
        <v>1696</v>
      </c>
      <c r="D320" s="1721"/>
      <c r="E320" s="757"/>
      <c r="F320" s="758"/>
      <c r="G320" s="744"/>
      <c r="H320" s="745"/>
      <c r="I320" s="497"/>
      <c r="J320" s="497"/>
      <c r="K320" s="497"/>
      <c r="L320" s="497"/>
    </row>
    <row r="321" spans="2:12" ht="12.75">
      <c r="B321" s="1719"/>
      <c r="C321" s="759" t="s">
        <v>1770</v>
      </c>
      <c r="D321" s="1721"/>
      <c r="E321" s="757"/>
      <c r="F321" s="758"/>
      <c r="G321" s="744"/>
      <c r="H321" s="745"/>
      <c r="I321" s="497"/>
      <c r="J321" s="497"/>
      <c r="K321" s="497"/>
      <c r="L321" s="497"/>
    </row>
    <row r="322" spans="2:12" ht="12.75">
      <c r="B322" s="1719"/>
      <c r="C322" s="759" t="s">
        <v>1762</v>
      </c>
      <c r="D322" s="1721"/>
      <c r="E322" s="757"/>
      <c r="F322" s="758"/>
      <c r="G322" s="744"/>
      <c r="H322" s="745"/>
      <c r="I322" s="497"/>
      <c r="J322" s="497"/>
      <c r="K322" s="497"/>
      <c r="L322" s="497"/>
    </row>
    <row r="323" spans="2:12" ht="12.75">
      <c r="B323" s="1719"/>
      <c r="C323" s="759" t="s">
        <v>4261</v>
      </c>
      <c r="D323" s="1721"/>
      <c r="E323" s="757"/>
      <c r="F323" s="758"/>
      <c r="G323" s="744"/>
      <c r="H323" s="745"/>
      <c r="I323" s="497"/>
      <c r="J323" s="497"/>
      <c r="K323" s="497"/>
      <c r="L323" s="497"/>
    </row>
    <row r="324" spans="2:12" ht="12.75">
      <c r="B324" s="1719"/>
      <c r="C324" s="759" t="s">
        <v>1763</v>
      </c>
      <c r="D324" s="1721"/>
      <c r="E324" s="757"/>
      <c r="F324" s="758"/>
      <c r="G324" s="744"/>
      <c r="H324" s="745"/>
      <c r="I324" s="497"/>
      <c r="J324" s="497"/>
      <c r="K324" s="497"/>
      <c r="L324" s="497"/>
    </row>
    <row r="325" spans="2:12" ht="12.75">
      <c r="B325" s="1719"/>
      <c r="C325" s="759" t="s">
        <v>1764</v>
      </c>
      <c r="D325" s="1721"/>
      <c r="E325" s="757"/>
      <c r="F325" s="758"/>
      <c r="G325" s="744"/>
      <c r="H325" s="745"/>
      <c r="I325" s="497"/>
      <c r="J325" s="497"/>
      <c r="K325" s="497"/>
      <c r="L325" s="497"/>
    </row>
    <row r="326" spans="2:12" ht="12.75">
      <c r="B326" s="1719"/>
      <c r="C326" s="759" t="s">
        <v>4265</v>
      </c>
      <c r="D326" s="1721"/>
      <c r="E326" s="757"/>
      <c r="F326" s="758"/>
      <c r="G326" s="744"/>
      <c r="H326" s="745"/>
      <c r="I326" s="497"/>
      <c r="J326" s="497"/>
      <c r="K326" s="497"/>
      <c r="L326" s="497"/>
    </row>
    <row r="327" spans="2:12" ht="12.75">
      <c r="B327" s="1719"/>
      <c r="C327" s="759" t="s">
        <v>1765</v>
      </c>
      <c r="D327" s="1721"/>
      <c r="E327" s="760"/>
      <c r="F327" s="761"/>
      <c r="G327" s="751"/>
      <c r="H327" s="752"/>
      <c r="I327" s="497"/>
      <c r="J327" s="497"/>
      <c r="K327" s="497"/>
      <c r="L327" s="497"/>
    </row>
    <row r="328" spans="2:12" ht="25.5">
      <c r="B328" s="1719"/>
      <c r="C328" s="762" t="s">
        <v>1771</v>
      </c>
      <c r="D328" s="1722"/>
      <c r="E328" s="763" t="s">
        <v>18</v>
      </c>
      <c r="F328" s="770">
        <v>10</v>
      </c>
      <c r="G328" s="1065"/>
      <c r="H328" s="765">
        <f>F328*G328</f>
        <v>0</v>
      </c>
      <c r="I328" s="497"/>
      <c r="J328" s="497"/>
      <c r="K328" s="497"/>
      <c r="L328" s="497"/>
    </row>
    <row r="329" spans="2:12" ht="12.75">
      <c r="B329" s="1723" t="s">
        <v>3137</v>
      </c>
      <c r="C329" s="759">
        <v>12</v>
      </c>
      <c r="D329" s="1735"/>
      <c r="E329" s="766"/>
      <c r="F329" s="767"/>
      <c r="G329" s="739"/>
      <c r="H329" s="740"/>
      <c r="I329" s="497"/>
      <c r="J329" s="497"/>
      <c r="K329" s="497"/>
      <c r="L329" s="497"/>
    </row>
    <row r="330" spans="2:12" ht="12.75">
      <c r="B330" s="1719"/>
      <c r="C330" s="790" t="s">
        <v>1758</v>
      </c>
      <c r="D330" s="1735"/>
      <c r="E330" s="757"/>
      <c r="F330" s="758"/>
      <c r="G330" s="744"/>
      <c r="H330" s="745"/>
      <c r="I330" s="497"/>
      <c r="J330" s="497"/>
      <c r="K330" s="497"/>
      <c r="L330" s="497"/>
    </row>
    <row r="331" spans="2:12" ht="12.75">
      <c r="B331" s="1719"/>
      <c r="C331" s="796" t="s">
        <v>4263</v>
      </c>
      <c r="D331" s="1735"/>
      <c r="E331" s="757"/>
      <c r="F331" s="758"/>
      <c r="G331" s="744"/>
      <c r="H331" s="745"/>
      <c r="I331" s="497"/>
      <c r="J331" s="497"/>
      <c r="K331" s="497"/>
      <c r="L331" s="497"/>
    </row>
    <row r="332" spans="2:12" ht="12.75">
      <c r="B332" s="1719"/>
      <c r="C332" s="775" t="s">
        <v>1759</v>
      </c>
      <c r="D332" s="1735"/>
      <c r="E332" s="757"/>
      <c r="F332" s="773"/>
      <c r="G332" s="744"/>
      <c r="H332" s="745"/>
      <c r="I332" s="497"/>
      <c r="J332" s="497"/>
      <c r="K332" s="497"/>
      <c r="L332" s="497"/>
    </row>
    <row r="333" spans="2:12" ht="12.75">
      <c r="B333" s="1719"/>
      <c r="C333" s="775" t="s">
        <v>1760</v>
      </c>
      <c r="D333" s="1735"/>
      <c r="E333" s="757"/>
      <c r="F333" s="773"/>
      <c r="G333" s="744"/>
      <c r="H333" s="745"/>
      <c r="I333" s="497"/>
      <c r="J333" s="497"/>
      <c r="K333" s="497"/>
      <c r="L333" s="497"/>
    </row>
    <row r="334" spans="2:12" ht="12.75">
      <c r="B334" s="1719"/>
      <c r="C334" s="753" t="s">
        <v>4264</v>
      </c>
      <c r="D334" s="1735"/>
      <c r="E334" s="757"/>
      <c r="F334" s="773"/>
      <c r="G334" s="744"/>
      <c r="H334" s="745"/>
      <c r="I334" s="497"/>
      <c r="J334" s="497"/>
      <c r="K334" s="497"/>
      <c r="L334" s="497"/>
    </row>
    <row r="335" spans="2:12" ht="12.75">
      <c r="B335" s="1719"/>
      <c r="C335" s="756" t="s">
        <v>1695</v>
      </c>
      <c r="D335" s="1735"/>
      <c r="E335" s="757"/>
      <c r="F335" s="773"/>
      <c r="G335" s="744"/>
      <c r="H335" s="745"/>
      <c r="I335" s="497"/>
      <c r="J335" s="497"/>
      <c r="K335" s="497"/>
      <c r="L335" s="497"/>
    </row>
    <row r="336" spans="2:12" ht="12.75">
      <c r="B336" s="1719"/>
      <c r="C336" s="756" t="s">
        <v>1696</v>
      </c>
      <c r="D336" s="1735"/>
      <c r="E336" s="757"/>
      <c r="F336" s="773"/>
      <c r="G336" s="744"/>
      <c r="H336" s="745"/>
      <c r="I336" s="497"/>
      <c r="J336" s="497"/>
      <c r="K336" s="497"/>
      <c r="L336" s="497"/>
    </row>
    <row r="337" spans="2:12" ht="12.75">
      <c r="B337" s="1719"/>
      <c r="C337" s="759" t="s">
        <v>1767</v>
      </c>
      <c r="D337" s="1735"/>
      <c r="E337" s="757"/>
      <c r="F337" s="773"/>
      <c r="G337" s="744"/>
      <c r="H337" s="745"/>
      <c r="I337" s="497"/>
      <c r="J337" s="497"/>
      <c r="K337" s="497"/>
      <c r="L337" s="497"/>
    </row>
    <row r="338" spans="2:12" ht="12.75">
      <c r="B338" s="1719"/>
      <c r="C338" s="759" t="s">
        <v>1762</v>
      </c>
      <c r="D338" s="1735"/>
      <c r="E338" s="757"/>
      <c r="F338" s="773"/>
      <c r="G338" s="744"/>
      <c r="H338" s="745"/>
      <c r="I338" s="497"/>
      <c r="J338" s="497"/>
      <c r="K338" s="497"/>
      <c r="L338" s="497"/>
    </row>
    <row r="339" spans="2:12" ht="12.75">
      <c r="B339" s="1719"/>
      <c r="C339" s="759" t="s">
        <v>4261</v>
      </c>
      <c r="D339" s="1735"/>
      <c r="E339" s="757"/>
      <c r="F339" s="773"/>
      <c r="G339" s="744"/>
      <c r="H339" s="745"/>
      <c r="I339" s="497"/>
      <c r="J339" s="497"/>
      <c r="K339" s="497"/>
      <c r="L339" s="497"/>
    </row>
    <row r="340" spans="2:12" ht="12.75">
      <c r="B340" s="1719"/>
      <c r="C340" s="759" t="s">
        <v>1763</v>
      </c>
      <c r="D340" s="1735"/>
      <c r="E340" s="757"/>
      <c r="F340" s="773"/>
      <c r="G340" s="744"/>
      <c r="H340" s="745"/>
      <c r="I340" s="497"/>
      <c r="J340" s="497"/>
      <c r="K340" s="497"/>
      <c r="L340" s="497"/>
    </row>
    <row r="341" spans="2:12" ht="12.75">
      <c r="B341" s="1719"/>
      <c r="C341" s="759" t="s">
        <v>1764</v>
      </c>
      <c r="D341" s="1735"/>
      <c r="E341" s="757"/>
      <c r="F341" s="773"/>
      <c r="G341" s="744"/>
      <c r="H341" s="745"/>
      <c r="I341" s="497"/>
      <c r="J341" s="497"/>
      <c r="K341" s="497"/>
      <c r="L341" s="497"/>
    </row>
    <row r="342" spans="2:12" ht="12.75">
      <c r="B342" s="1719"/>
      <c r="C342" s="759" t="s">
        <v>4265</v>
      </c>
      <c r="D342" s="1735"/>
      <c r="E342" s="757"/>
      <c r="F342" s="773"/>
      <c r="G342" s="744"/>
      <c r="H342" s="745"/>
      <c r="I342" s="497"/>
      <c r="J342" s="497"/>
      <c r="K342" s="497"/>
      <c r="L342" s="497"/>
    </row>
    <row r="343" spans="2:12" ht="12.75">
      <c r="B343" s="1719"/>
      <c r="C343" s="759" t="s">
        <v>1765</v>
      </c>
      <c r="D343" s="1735"/>
      <c r="E343" s="760"/>
      <c r="F343" s="782"/>
      <c r="G343" s="751"/>
      <c r="H343" s="752"/>
      <c r="I343" s="497"/>
      <c r="J343" s="497"/>
      <c r="K343" s="497"/>
      <c r="L343" s="497"/>
    </row>
    <row r="344" spans="2:12" ht="25.5">
      <c r="B344" s="1720"/>
      <c r="C344" s="762" t="s">
        <v>1768</v>
      </c>
      <c r="D344" s="1734"/>
      <c r="E344" s="763" t="s">
        <v>18</v>
      </c>
      <c r="F344" s="797">
        <v>22</v>
      </c>
      <c r="G344" s="1065"/>
      <c r="H344" s="765">
        <f>F344*G344</f>
        <v>0</v>
      </c>
      <c r="I344" s="497"/>
      <c r="J344" s="497"/>
      <c r="K344" s="497"/>
      <c r="L344" s="497"/>
    </row>
    <row r="345" spans="2:12" ht="102">
      <c r="B345" s="798" t="s">
        <v>3138</v>
      </c>
      <c r="C345" s="799" t="s">
        <v>1772</v>
      </c>
      <c r="D345" s="1084"/>
      <c r="E345" s="1736"/>
      <c r="F345" s="1737"/>
      <c r="G345" s="1737"/>
      <c r="H345" s="1738"/>
      <c r="I345" s="497"/>
      <c r="J345" s="497"/>
      <c r="K345" s="497"/>
      <c r="L345" s="497"/>
    </row>
    <row r="346" spans="2:12" ht="12.75">
      <c r="B346" s="1723" t="s">
        <v>3139</v>
      </c>
      <c r="C346" s="768">
        <v>7</v>
      </c>
      <c r="D346" s="1726"/>
      <c r="E346" s="757"/>
      <c r="F346" s="773"/>
      <c r="G346" s="744"/>
      <c r="H346" s="745"/>
      <c r="I346" s="497"/>
      <c r="J346" s="497"/>
      <c r="K346" s="497"/>
      <c r="L346" s="497"/>
    </row>
    <row r="347" spans="2:12" ht="12.75">
      <c r="B347" s="1719"/>
      <c r="C347" s="790" t="s">
        <v>1758</v>
      </c>
      <c r="D347" s="1726"/>
      <c r="E347" s="757"/>
      <c r="F347" s="773"/>
      <c r="G347" s="744"/>
      <c r="H347" s="745"/>
      <c r="I347" s="497"/>
      <c r="J347" s="497"/>
      <c r="K347" s="497"/>
      <c r="L347" s="497"/>
    </row>
    <row r="348" spans="2:12" ht="12.75">
      <c r="B348" s="1719"/>
      <c r="C348" s="796" t="s">
        <v>4259</v>
      </c>
      <c r="D348" s="1726"/>
      <c r="E348" s="757"/>
      <c r="F348" s="773"/>
      <c r="G348" s="744"/>
      <c r="H348" s="745"/>
      <c r="I348" s="497"/>
      <c r="J348" s="497"/>
      <c r="K348" s="497"/>
      <c r="L348" s="497"/>
    </row>
    <row r="349" spans="2:12" ht="12.75">
      <c r="B349" s="1719"/>
      <c r="C349" s="753" t="s">
        <v>1759</v>
      </c>
      <c r="D349" s="1726"/>
      <c r="E349" s="754"/>
      <c r="F349" s="743"/>
      <c r="G349" s="744"/>
      <c r="H349" s="745"/>
      <c r="I349" s="497"/>
      <c r="J349" s="497"/>
      <c r="K349" s="497"/>
      <c r="L349" s="497"/>
    </row>
    <row r="350" spans="2:12" ht="12.75">
      <c r="B350" s="1719"/>
      <c r="C350" s="756" t="s">
        <v>1760</v>
      </c>
      <c r="D350" s="1726"/>
      <c r="E350" s="757"/>
      <c r="F350" s="758"/>
      <c r="G350" s="744"/>
      <c r="H350" s="745"/>
      <c r="I350" s="497"/>
      <c r="J350" s="497"/>
      <c r="K350" s="497"/>
      <c r="L350" s="497"/>
    </row>
    <row r="351" spans="2:12" ht="12.75">
      <c r="B351" s="1719"/>
      <c r="C351" s="756" t="s">
        <v>4260</v>
      </c>
      <c r="D351" s="1726"/>
      <c r="E351" s="757"/>
      <c r="F351" s="758"/>
      <c r="G351" s="744"/>
      <c r="H351" s="745"/>
      <c r="I351" s="497"/>
      <c r="J351" s="497"/>
      <c r="K351" s="497"/>
      <c r="L351" s="497"/>
    </row>
    <row r="352" spans="2:12" ht="12.75">
      <c r="B352" s="1719"/>
      <c r="C352" s="759" t="s">
        <v>1695</v>
      </c>
      <c r="D352" s="1726"/>
      <c r="E352" s="757"/>
      <c r="F352" s="758"/>
      <c r="G352" s="744"/>
      <c r="H352" s="745"/>
      <c r="I352" s="497"/>
      <c r="J352" s="497"/>
      <c r="K352" s="497"/>
      <c r="L352" s="497"/>
    </row>
    <row r="353" spans="2:12" ht="12.75">
      <c r="B353" s="1719"/>
      <c r="C353" s="759" t="s">
        <v>1696</v>
      </c>
      <c r="D353" s="1726"/>
      <c r="E353" s="757"/>
      <c r="F353" s="758"/>
      <c r="G353" s="744"/>
      <c r="H353" s="745"/>
      <c r="I353" s="497"/>
      <c r="J353" s="497"/>
      <c r="K353" s="497"/>
      <c r="L353" s="497"/>
    </row>
    <row r="354" spans="2:12" ht="12.75">
      <c r="B354" s="1719"/>
      <c r="C354" s="759" t="s">
        <v>1773</v>
      </c>
      <c r="D354" s="1726"/>
      <c r="E354" s="757"/>
      <c r="F354" s="758"/>
      <c r="G354" s="744"/>
      <c r="H354" s="745"/>
      <c r="I354" s="497"/>
      <c r="J354" s="497"/>
      <c r="K354" s="497"/>
      <c r="L354" s="497"/>
    </row>
    <row r="355" spans="2:12" ht="12.75">
      <c r="B355" s="1719"/>
      <c r="C355" s="759" t="s">
        <v>4268</v>
      </c>
      <c r="D355" s="1726"/>
      <c r="E355" s="757"/>
      <c r="F355" s="758"/>
      <c r="G355" s="744"/>
      <c r="H355" s="745"/>
      <c r="I355" s="497"/>
      <c r="J355" s="497"/>
      <c r="K355" s="497"/>
      <c r="L355" s="497"/>
    </row>
    <row r="356" spans="2:12" ht="12.75">
      <c r="B356" s="1719"/>
      <c r="C356" s="759" t="s">
        <v>1774</v>
      </c>
      <c r="D356" s="1726"/>
      <c r="E356" s="757"/>
      <c r="F356" s="758"/>
      <c r="G356" s="744"/>
      <c r="H356" s="745"/>
      <c r="I356" s="497"/>
      <c r="J356" s="497"/>
      <c r="K356" s="497"/>
      <c r="L356" s="497"/>
    </row>
    <row r="357" spans="2:12" ht="12.75">
      <c r="B357" s="1719"/>
      <c r="C357" s="759" t="s">
        <v>4269</v>
      </c>
      <c r="D357" s="1726"/>
      <c r="E357" s="757"/>
      <c r="F357" s="758"/>
      <c r="G357" s="744"/>
      <c r="H357" s="745"/>
      <c r="I357" s="497"/>
      <c r="J357" s="497"/>
      <c r="K357" s="497"/>
      <c r="L357" s="497"/>
    </row>
    <row r="358" spans="2:12" ht="12.75">
      <c r="B358" s="1719"/>
      <c r="C358" s="759" t="s">
        <v>1763</v>
      </c>
      <c r="D358" s="1726"/>
      <c r="E358" s="757"/>
      <c r="F358" s="758"/>
      <c r="G358" s="744"/>
      <c r="H358" s="745"/>
      <c r="I358" s="497"/>
      <c r="J358" s="497"/>
      <c r="K358" s="497"/>
      <c r="L358" s="497"/>
    </row>
    <row r="359" spans="2:12" ht="12.75">
      <c r="B359" s="1719"/>
      <c r="C359" s="759" t="s">
        <v>1764</v>
      </c>
      <c r="D359" s="1726"/>
      <c r="E359" s="757"/>
      <c r="F359" s="758"/>
      <c r="G359" s="744"/>
      <c r="H359" s="745"/>
      <c r="I359" s="497"/>
      <c r="J359" s="497"/>
      <c r="K359" s="497"/>
      <c r="L359" s="497"/>
    </row>
    <row r="360" spans="2:12" ht="12.75">
      <c r="B360" s="1719"/>
      <c r="C360" s="759" t="s">
        <v>4270</v>
      </c>
      <c r="D360" s="1726"/>
      <c r="E360" s="757"/>
      <c r="F360" s="758"/>
      <c r="G360" s="744"/>
      <c r="H360" s="745"/>
      <c r="I360" s="497"/>
      <c r="J360" s="497"/>
      <c r="K360" s="497"/>
      <c r="L360" s="497"/>
    </row>
    <row r="361" spans="2:12" ht="12.75">
      <c r="B361" s="1719"/>
      <c r="C361" s="759" t="s">
        <v>1765</v>
      </c>
      <c r="D361" s="1726"/>
      <c r="E361" s="760"/>
      <c r="F361" s="761"/>
      <c r="G361" s="751"/>
      <c r="H361" s="752"/>
      <c r="I361" s="497"/>
      <c r="J361" s="497"/>
      <c r="K361" s="497"/>
      <c r="L361" s="497"/>
    </row>
    <row r="362" spans="2:12" ht="25.5">
      <c r="B362" s="1719"/>
      <c r="C362" s="762" t="s">
        <v>1775</v>
      </c>
      <c r="D362" s="1722"/>
      <c r="E362" s="763" t="s">
        <v>18</v>
      </c>
      <c r="F362" s="770">
        <v>1</v>
      </c>
      <c r="G362" s="1065"/>
      <c r="H362" s="765">
        <f>F362*G362</f>
        <v>0</v>
      </c>
      <c r="I362" s="497"/>
      <c r="J362" s="497"/>
      <c r="K362" s="497"/>
      <c r="L362" s="497"/>
    </row>
    <row r="363" spans="2:12" ht="12.75">
      <c r="B363" s="1723" t="s">
        <v>3140</v>
      </c>
      <c r="C363" s="759">
        <v>9</v>
      </c>
      <c r="D363" s="1725"/>
      <c r="E363" s="766"/>
      <c r="F363" s="767"/>
      <c r="G363" s="739"/>
      <c r="H363" s="740"/>
      <c r="I363" s="497"/>
      <c r="J363" s="497"/>
      <c r="K363" s="497"/>
      <c r="L363" s="497"/>
    </row>
    <row r="364" spans="2:12" ht="12.75">
      <c r="B364" s="1719"/>
      <c r="C364" s="790" t="s">
        <v>1758</v>
      </c>
      <c r="D364" s="1726"/>
      <c r="E364" s="757"/>
      <c r="F364" s="773"/>
      <c r="G364" s="744"/>
      <c r="H364" s="745"/>
      <c r="I364" s="497"/>
      <c r="J364" s="497"/>
      <c r="K364" s="497"/>
      <c r="L364" s="497"/>
    </row>
    <row r="365" spans="2:12" ht="12.75">
      <c r="B365" s="1719"/>
      <c r="C365" s="796" t="s">
        <v>4266</v>
      </c>
      <c r="D365" s="1726"/>
      <c r="E365" s="757"/>
      <c r="F365" s="773"/>
      <c r="G365" s="744"/>
      <c r="H365" s="745"/>
      <c r="I365" s="497"/>
      <c r="J365" s="497"/>
      <c r="K365" s="497"/>
      <c r="L365" s="497"/>
    </row>
    <row r="366" spans="2:12" ht="12.75">
      <c r="B366" s="1719"/>
      <c r="C366" s="753" t="s">
        <v>1759</v>
      </c>
      <c r="D366" s="1726"/>
      <c r="E366" s="757"/>
      <c r="F366" s="773"/>
      <c r="G366" s="744"/>
      <c r="H366" s="745"/>
      <c r="I366" s="497"/>
      <c r="J366" s="497"/>
      <c r="K366" s="497"/>
      <c r="L366" s="497"/>
    </row>
    <row r="367" spans="2:12" ht="12.75">
      <c r="B367" s="1719"/>
      <c r="C367" s="756" t="s">
        <v>1760</v>
      </c>
      <c r="D367" s="1726"/>
      <c r="E367" s="757"/>
      <c r="F367" s="773"/>
      <c r="G367" s="744"/>
      <c r="H367" s="745"/>
      <c r="I367" s="497"/>
      <c r="J367" s="497"/>
      <c r="K367" s="497"/>
      <c r="L367" s="497"/>
    </row>
    <row r="368" spans="2:12" ht="12.75">
      <c r="B368" s="1719"/>
      <c r="C368" s="756" t="s">
        <v>4271</v>
      </c>
      <c r="D368" s="1726"/>
      <c r="E368" s="757"/>
      <c r="F368" s="773"/>
      <c r="G368" s="744"/>
      <c r="H368" s="745"/>
      <c r="I368" s="497"/>
      <c r="J368" s="497"/>
      <c r="K368" s="497"/>
      <c r="L368" s="497"/>
    </row>
    <row r="369" spans="2:12" ht="12.75">
      <c r="B369" s="1719"/>
      <c r="C369" s="759" t="s">
        <v>1695</v>
      </c>
      <c r="D369" s="1726"/>
      <c r="E369" s="757"/>
      <c r="F369" s="773"/>
      <c r="G369" s="744"/>
      <c r="H369" s="745"/>
      <c r="I369" s="497"/>
      <c r="J369" s="497"/>
      <c r="K369" s="497"/>
      <c r="L369" s="497"/>
    </row>
    <row r="370" spans="2:12" ht="12.75">
      <c r="B370" s="1719"/>
      <c r="C370" s="759" t="s">
        <v>1696</v>
      </c>
      <c r="D370" s="1726"/>
      <c r="E370" s="757"/>
      <c r="F370" s="773"/>
      <c r="G370" s="744"/>
      <c r="H370" s="745"/>
      <c r="I370" s="497"/>
      <c r="J370" s="497"/>
      <c r="K370" s="497"/>
      <c r="L370" s="497"/>
    </row>
    <row r="371" spans="2:12" ht="12.75">
      <c r="B371" s="1719"/>
      <c r="C371" s="759" t="s">
        <v>1776</v>
      </c>
      <c r="D371" s="1726"/>
      <c r="E371" s="757"/>
      <c r="F371" s="773"/>
      <c r="G371" s="744"/>
      <c r="H371" s="745"/>
      <c r="I371" s="497"/>
      <c r="J371" s="497"/>
      <c r="K371" s="497"/>
      <c r="L371" s="497"/>
    </row>
    <row r="372" spans="2:12" ht="12.75">
      <c r="B372" s="1719"/>
      <c r="C372" s="759" t="s">
        <v>4268</v>
      </c>
      <c r="D372" s="1726"/>
      <c r="E372" s="757"/>
      <c r="F372" s="773"/>
      <c r="G372" s="744"/>
      <c r="H372" s="745"/>
      <c r="I372" s="497"/>
      <c r="J372" s="497"/>
      <c r="K372" s="497"/>
      <c r="L372" s="497"/>
    </row>
    <row r="373" spans="2:12" ht="12.75">
      <c r="B373" s="1719"/>
      <c r="C373" s="759" t="s">
        <v>1774</v>
      </c>
      <c r="D373" s="1726"/>
      <c r="E373" s="757"/>
      <c r="F373" s="773"/>
      <c r="G373" s="744"/>
      <c r="H373" s="745"/>
      <c r="I373" s="497"/>
      <c r="J373" s="497"/>
      <c r="K373" s="497"/>
      <c r="L373" s="497"/>
    </row>
    <row r="374" spans="2:12" ht="12.75">
      <c r="B374" s="1719"/>
      <c r="C374" s="759" t="s">
        <v>4269</v>
      </c>
      <c r="D374" s="1726"/>
      <c r="E374" s="757"/>
      <c r="F374" s="773"/>
      <c r="G374" s="744"/>
      <c r="H374" s="745"/>
      <c r="I374" s="497"/>
      <c r="J374" s="497"/>
      <c r="K374" s="497"/>
      <c r="L374" s="497"/>
    </row>
    <row r="375" spans="2:12" ht="12.75">
      <c r="B375" s="1719"/>
      <c r="C375" s="759" t="s">
        <v>1763</v>
      </c>
      <c r="D375" s="1726"/>
      <c r="E375" s="757"/>
      <c r="F375" s="773"/>
      <c r="G375" s="744"/>
      <c r="H375" s="745"/>
      <c r="I375" s="497"/>
      <c r="J375" s="497"/>
      <c r="K375" s="497"/>
      <c r="L375" s="497"/>
    </row>
    <row r="376" spans="2:12" ht="12.75">
      <c r="B376" s="1719"/>
      <c r="C376" s="759" t="s">
        <v>1764</v>
      </c>
      <c r="D376" s="1726"/>
      <c r="E376" s="757"/>
      <c r="F376" s="773"/>
      <c r="G376" s="744"/>
      <c r="H376" s="745"/>
      <c r="I376" s="497"/>
      <c r="J376" s="497"/>
      <c r="K376" s="497"/>
      <c r="L376" s="497"/>
    </row>
    <row r="377" spans="2:12" ht="12.75">
      <c r="B377" s="1719"/>
      <c r="C377" s="759" t="s">
        <v>4270</v>
      </c>
      <c r="D377" s="1726"/>
      <c r="E377" s="757"/>
      <c r="F377" s="773"/>
      <c r="G377" s="744"/>
      <c r="H377" s="745"/>
      <c r="I377" s="497"/>
      <c r="J377" s="497"/>
      <c r="K377" s="497"/>
      <c r="L377" s="497"/>
    </row>
    <row r="378" spans="2:12" ht="12.75">
      <c r="B378" s="1719"/>
      <c r="C378" s="759" t="s">
        <v>1765</v>
      </c>
      <c r="D378" s="1726"/>
      <c r="E378" s="760"/>
      <c r="F378" s="782"/>
      <c r="G378" s="751"/>
      <c r="H378" s="752"/>
      <c r="I378" s="497"/>
      <c r="J378" s="497"/>
      <c r="K378" s="497"/>
      <c r="L378" s="497"/>
    </row>
    <row r="379" spans="2:12" ht="25.5">
      <c r="B379" s="1719"/>
      <c r="C379" s="762" t="s">
        <v>1777</v>
      </c>
      <c r="D379" s="1722"/>
      <c r="E379" s="763" t="s">
        <v>18</v>
      </c>
      <c r="F379" s="770">
        <v>1</v>
      </c>
      <c r="G379" s="1065"/>
      <c r="H379" s="765">
        <f>F379*G379</f>
        <v>0</v>
      </c>
      <c r="I379" s="497"/>
      <c r="J379" s="497"/>
      <c r="K379" s="497"/>
      <c r="L379" s="497"/>
    </row>
    <row r="380" spans="2:12" ht="12.75">
      <c r="B380" s="1723" t="s">
        <v>3141</v>
      </c>
      <c r="C380" s="759">
        <v>12</v>
      </c>
      <c r="D380" s="1721"/>
      <c r="E380" s="766"/>
      <c r="F380" s="772"/>
      <c r="G380" s="739"/>
      <c r="H380" s="740"/>
      <c r="I380" s="497"/>
      <c r="J380" s="497"/>
      <c r="K380" s="497"/>
      <c r="L380" s="497"/>
    </row>
    <row r="381" spans="2:12" ht="12.75">
      <c r="B381" s="1719"/>
      <c r="C381" s="790" t="s">
        <v>1758</v>
      </c>
      <c r="D381" s="1721"/>
      <c r="E381" s="757"/>
      <c r="F381" s="773"/>
      <c r="G381" s="744"/>
      <c r="H381" s="745"/>
      <c r="I381" s="497"/>
      <c r="J381" s="497"/>
      <c r="K381" s="497"/>
      <c r="L381" s="497"/>
    </row>
    <row r="382" spans="2:12" ht="12.75">
      <c r="B382" s="1719"/>
      <c r="C382" s="796" t="s">
        <v>4263</v>
      </c>
      <c r="D382" s="1721"/>
      <c r="E382" s="757"/>
      <c r="F382" s="773"/>
      <c r="G382" s="744"/>
      <c r="H382" s="745"/>
      <c r="I382" s="497"/>
      <c r="J382" s="497"/>
      <c r="K382" s="497"/>
      <c r="L382" s="497"/>
    </row>
    <row r="383" spans="2:12" ht="12.75">
      <c r="B383" s="1719"/>
      <c r="C383" s="759" t="s">
        <v>1759</v>
      </c>
      <c r="D383" s="1721"/>
      <c r="E383" s="754"/>
      <c r="F383" s="743"/>
      <c r="G383" s="744"/>
      <c r="H383" s="745"/>
      <c r="I383" s="497"/>
      <c r="J383" s="497"/>
      <c r="K383" s="497"/>
      <c r="L383" s="497"/>
    </row>
    <row r="384" spans="2:12" ht="12.75">
      <c r="B384" s="1719"/>
      <c r="C384" s="775" t="s">
        <v>1760</v>
      </c>
      <c r="D384" s="1721"/>
      <c r="E384" s="754"/>
      <c r="F384" s="743"/>
      <c r="G384" s="744"/>
      <c r="H384" s="745"/>
      <c r="I384" s="497"/>
      <c r="J384" s="497"/>
      <c r="K384" s="497"/>
      <c r="L384" s="497"/>
    </row>
    <row r="385" spans="2:12" ht="12.75">
      <c r="B385" s="1719"/>
      <c r="C385" s="759" t="s">
        <v>4264</v>
      </c>
      <c r="D385" s="1721"/>
      <c r="E385" s="754"/>
      <c r="F385" s="743"/>
      <c r="G385" s="744"/>
      <c r="H385" s="745"/>
      <c r="I385" s="497"/>
      <c r="J385" s="497"/>
      <c r="K385" s="497"/>
      <c r="L385" s="497"/>
    </row>
    <row r="386" spans="2:12" ht="12.75">
      <c r="B386" s="1719"/>
      <c r="C386" s="759" t="s">
        <v>1695</v>
      </c>
      <c r="D386" s="1721"/>
      <c r="E386" s="754"/>
      <c r="F386" s="743"/>
      <c r="G386" s="744"/>
      <c r="H386" s="745"/>
      <c r="I386" s="497"/>
      <c r="J386" s="497"/>
      <c r="K386" s="497"/>
      <c r="L386" s="497"/>
    </row>
    <row r="387" spans="2:12" ht="12.75">
      <c r="B387" s="1719"/>
      <c r="C387" s="759" t="s">
        <v>1696</v>
      </c>
      <c r="D387" s="1721"/>
      <c r="E387" s="754"/>
      <c r="F387" s="743"/>
      <c r="G387" s="744"/>
      <c r="H387" s="745"/>
      <c r="I387" s="497"/>
      <c r="J387" s="497"/>
      <c r="K387" s="497"/>
      <c r="L387" s="497"/>
    </row>
    <row r="388" spans="2:12" ht="12.75">
      <c r="B388" s="1719"/>
      <c r="C388" s="759" t="s">
        <v>1778</v>
      </c>
      <c r="D388" s="1721"/>
      <c r="E388" s="754"/>
      <c r="F388" s="743"/>
      <c r="G388" s="744"/>
      <c r="H388" s="745"/>
      <c r="I388" s="497"/>
      <c r="J388" s="497"/>
      <c r="K388" s="497"/>
      <c r="L388" s="497"/>
    </row>
    <row r="389" spans="2:12" ht="12.75">
      <c r="B389" s="1719"/>
      <c r="C389" s="759" t="s">
        <v>4268</v>
      </c>
      <c r="D389" s="1721"/>
      <c r="E389" s="754"/>
      <c r="F389" s="743"/>
      <c r="G389" s="744"/>
      <c r="H389" s="745"/>
      <c r="I389" s="497"/>
      <c r="J389" s="497"/>
      <c r="K389" s="497"/>
      <c r="L389" s="497"/>
    </row>
    <row r="390" spans="2:12" ht="12.75">
      <c r="B390" s="1719"/>
      <c r="C390" s="759" t="s">
        <v>1774</v>
      </c>
      <c r="D390" s="1721"/>
      <c r="E390" s="754"/>
      <c r="F390" s="743"/>
      <c r="G390" s="744"/>
      <c r="H390" s="745"/>
      <c r="I390" s="497"/>
      <c r="J390" s="497"/>
      <c r="K390" s="497"/>
      <c r="L390" s="497"/>
    </row>
    <row r="391" spans="2:12" ht="12.75">
      <c r="B391" s="1719"/>
      <c r="C391" s="759" t="s">
        <v>4269</v>
      </c>
      <c r="D391" s="1721"/>
      <c r="E391" s="754"/>
      <c r="F391" s="743"/>
      <c r="G391" s="744"/>
      <c r="H391" s="745"/>
      <c r="I391" s="497"/>
      <c r="J391" s="497"/>
      <c r="K391" s="497"/>
      <c r="L391" s="497"/>
    </row>
    <row r="392" spans="2:12" ht="12.75">
      <c r="B392" s="1719"/>
      <c r="C392" s="753" t="s">
        <v>1763</v>
      </c>
      <c r="D392" s="1721"/>
      <c r="E392" s="754"/>
      <c r="F392" s="743"/>
      <c r="G392" s="744"/>
      <c r="H392" s="745"/>
      <c r="I392" s="497"/>
      <c r="J392" s="497"/>
      <c r="K392" s="497"/>
      <c r="L392" s="497"/>
    </row>
    <row r="393" spans="2:12" ht="12.75">
      <c r="B393" s="1719"/>
      <c r="C393" s="775" t="s">
        <v>1764</v>
      </c>
      <c r="D393" s="1721"/>
      <c r="E393" s="754"/>
      <c r="F393" s="743"/>
      <c r="G393" s="744"/>
      <c r="H393" s="745"/>
      <c r="I393" s="497"/>
      <c r="J393" s="497"/>
      <c r="K393" s="497"/>
      <c r="L393" s="497"/>
    </row>
    <row r="394" spans="2:12" ht="12.75">
      <c r="B394" s="1719"/>
      <c r="C394" s="759" t="s">
        <v>4270</v>
      </c>
      <c r="D394" s="1721"/>
      <c r="E394" s="754"/>
      <c r="F394" s="743"/>
      <c r="G394" s="744"/>
      <c r="H394" s="745"/>
      <c r="I394" s="497"/>
      <c r="J394" s="497"/>
      <c r="K394" s="497"/>
      <c r="L394" s="497"/>
    </row>
    <row r="395" spans="2:12" ht="12.75">
      <c r="B395" s="1719"/>
      <c r="C395" s="759" t="s">
        <v>1765</v>
      </c>
      <c r="D395" s="1721"/>
      <c r="E395" s="800"/>
      <c r="F395" s="750"/>
      <c r="G395" s="751"/>
      <c r="H395" s="752"/>
      <c r="I395" s="497"/>
      <c r="J395" s="497"/>
      <c r="K395" s="497"/>
      <c r="L395" s="497"/>
    </row>
    <row r="396" spans="2:12" ht="25.5">
      <c r="B396" s="1720"/>
      <c r="C396" s="762" t="s">
        <v>1779</v>
      </c>
      <c r="D396" s="1726"/>
      <c r="E396" s="763" t="s">
        <v>18</v>
      </c>
      <c r="F396" s="770">
        <v>4</v>
      </c>
      <c r="G396" s="1065"/>
      <c r="H396" s="765">
        <f>F396*G396</f>
        <v>0</v>
      </c>
      <c r="I396" s="497"/>
      <c r="J396" s="497"/>
      <c r="K396" s="497"/>
      <c r="L396" s="497"/>
    </row>
    <row r="397" spans="2:12" ht="12.75">
      <c r="B397" s="1719" t="s">
        <v>3142</v>
      </c>
      <c r="C397" s="759">
        <v>15</v>
      </c>
      <c r="D397" s="1725"/>
      <c r="E397" s="801"/>
      <c r="F397" s="738"/>
      <c r="G397" s="739"/>
      <c r="H397" s="740"/>
      <c r="I397" s="497"/>
      <c r="J397" s="497"/>
      <c r="K397" s="497"/>
      <c r="L397" s="497"/>
    </row>
    <row r="398" spans="2:12" ht="12.75">
      <c r="B398" s="1719"/>
      <c r="C398" s="790" t="s">
        <v>1758</v>
      </c>
      <c r="D398" s="1726"/>
      <c r="E398" s="754"/>
      <c r="F398" s="743"/>
      <c r="G398" s="744"/>
      <c r="H398" s="745"/>
      <c r="I398" s="497"/>
      <c r="J398" s="497"/>
      <c r="K398" s="497"/>
      <c r="L398" s="497"/>
    </row>
    <row r="399" spans="2:12" ht="12.75">
      <c r="B399" s="1719"/>
      <c r="C399" s="768" t="s">
        <v>4272</v>
      </c>
      <c r="D399" s="1726"/>
      <c r="E399" s="754"/>
      <c r="F399" s="743"/>
      <c r="G399" s="744"/>
      <c r="H399" s="745"/>
      <c r="I399" s="497"/>
      <c r="J399" s="497"/>
      <c r="K399" s="497"/>
      <c r="L399" s="497"/>
    </row>
    <row r="400" spans="2:12" ht="12.75">
      <c r="B400" s="1719"/>
      <c r="C400" s="753" t="s">
        <v>1759</v>
      </c>
      <c r="D400" s="1726"/>
      <c r="E400" s="754"/>
      <c r="F400" s="743"/>
      <c r="G400" s="744"/>
      <c r="H400" s="745"/>
      <c r="I400" s="497"/>
      <c r="J400" s="497"/>
      <c r="K400" s="497"/>
      <c r="L400" s="497"/>
    </row>
    <row r="401" spans="2:12" ht="12.75">
      <c r="B401" s="1719"/>
      <c r="C401" s="775" t="s">
        <v>1760</v>
      </c>
      <c r="D401" s="1726"/>
      <c r="E401" s="754"/>
      <c r="F401" s="743"/>
      <c r="G401" s="744"/>
      <c r="H401" s="745"/>
      <c r="I401" s="497"/>
      <c r="J401" s="497"/>
      <c r="K401" s="497"/>
      <c r="L401" s="497"/>
    </row>
    <row r="402" spans="2:12" ht="12.75">
      <c r="B402" s="1719"/>
      <c r="C402" s="759" t="s">
        <v>4273</v>
      </c>
      <c r="D402" s="1726"/>
      <c r="E402" s="754"/>
      <c r="F402" s="743"/>
      <c r="G402" s="744"/>
      <c r="H402" s="745"/>
      <c r="I402" s="497"/>
      <c r="J402" s="497"/>
      <c r="K402" s="497"/>
      <c r="L402" s="497"/>
    </row>
    <row r="403" spans="2:12" ht="12.75">
      <c r="B403" s="1719"/>
      <c r="C403" s="759" t="s">
        <v>1695</v>
      </c>
      <c r="D403" s="1726"/>
      <c r="E403" s="754"/>
      <c r="F403" s="743"/>
      <c r="G403" s="744"/>
      <c r="H403" s="745"/>
      <c r="I403" s="497"/>
      <c r="J403" s="497"/>
      <c r="K403" s="497"/>
      <c r="L403" s="497"/>
    </row>
    <row r="404" spans="2:12" ht="12.75">
      <c r="B404" s="1719"/>
      <c r="C404" s="759" t="s">
        <v>1696</v>
      </c>
      <c r="D404" s="1726"/>
      <c r="E404" s="754"/>
      <c r="F404" s="743"/>
      <c r="G404" s="744"/>
      <c r="H404" s="745"/>
      <c r="I404" s="497"/>
      <c r="J404" s="497"/>
      <c r="K404" s="497"/>
      <c r="L404" s="497"/>
    </row>
    <row r="405" spans="2:12" ht="12.75">
      <c r="B405" s="1719"/>
      <c r="C405" s="759" t="s">
        <v>1780</v>
      </c>
      <c r="D405" s="1726"/>
      <c r="E405" s="754"/>
      <c r="F405" s="743"/>
      <c r="G405" s="744"/>
      <c r="H405" s="745"/>
      <c r="I405" s="497"/>
      <c r="J405" s="497"/>
      <c r="K405" s="497"/>
      <c r="L405" s="497"/>
    </row>
    <row r="406" spans="2:12" ht="12.75">
      <c r="B406" s="1719"/>
      <c r="C406" s="759" t="s">
        <v>4268</v>
      </c>
      <c r="D406" s="1726"/>
      <c r="E406" s="754"/>
      <c r="F406" s="743"/>
      <c r="G406" s="744"/>
      <c r="H406" s="745"/>
      <c r="I406" s="497"/>
      <c r="J406" s="497"/>
      <c r="K406" s="497"/>
      <c r="L406" s="497"/>
    </row>
    <row r="407" spans="2:12" ht="12.75">
      <c r="B407" s="1719"/>
      <c r="C407" s="759" t="s">
        <v>1774</v>
      </c>
      <c r="D407" s="1726"/>
      <c r="E407" s="754"/>
      <c r="F407" s="743"/>
      <c r="G407" s="744"/>
      <c r="H407" s="745"/>
      <c r="I407" s="497"/>
      <c r="J407" s="497"/>
      <c r="K407" s="497"/>
      <c r="L407" s="497"/>
    </row>
    <row r="408" spans="2:12" ht="12.75">
      <c r="B408" s="1719"/>
      <c r="C408" s="759" t="s">
        <v>4269</v>
      </c>
      <c r="D408" s="1726"/>
      <c r="E408" s="754"/>
      <c r="F408" s="743"/>
      <c r="G408" s="744"/>
      <c r="H408" s="745"/>
      <c r="I408" s="497"/>
      <c r="J408" s="497"/>
      <c r="K408" s="497"/>
      <c r="L408" s="497"/>
    </row>
    <row r="409" spans="2:12" ht="12.75">
      <c r="B409" s="1719"/>
      <c r="C409" s="753" t="s">
        <v>1763</v>
      </c>
      <c r="D409" s="1726"/>
      <c r="E409" s="754"/>
      <c r="F409" s="743"/>
      <c r="G409" s="744"/>
      <c r="H409" s="745"/>
      <c r="I409" s="497"/>
      <c r="J409" s="497"/>
      <c r="K409" s="497"/>
      <c r="L409" s="497"/>
    </row>
    <row r="410" spans="2:12" ht="12.75">
      <c r="B410" s="1719"/>
      <c r="C410" s="775" t="s">
        <v>1764</v>
      </c>
      <c r="D410" s="1726"/>
      <c r="E410" s="754"/>
      <c r="F410" s="743"/>
      <c r="G410" s="744"/>
      <c r="H410" s="745"/>
      <c r="I410" s="497"/>
      <c r="J410" s="497"/>
      <c r="K410" s="497"/>
      <c r="L410" s="497"/>
    </row>
    <row r="411" spans="2:12" ht="12.75">
      <c r="B411" s="1719"/>
      <c r="C411" s="759" t="s">
        <v>4270</v>
      </c>
      <c r="D411" s="1726"/>
      <c r="E411" s="754"/>
      <c r="F411" s="743"/>
      <c r="G411" s="744"/>
      <c r="H411" s="745"/>
      <c r="I411" s="497"/>
      <c r="J411" s="497"/>
      <c r="K411" s="497"/>
      <c r="L411" s="497"/>
    </row>
    <row r="412" spans="2:12" ht="12.75">
      <c r="B412" s="1719"/>
      <c r="C412" s="759" t="s">
        <v>1765</v>
      </c>
      <c r="D412" s="1726"/>
      <c r="E412" s="800"/>
      <c r="F412" s="750"/>
      <c r="G412" s="751"/>
      <c r="H412" s="752"/>
      <c r="I412" s="497"/>
      <c r="J412" s="497"/>
      <c r="K412" s="497"/>
      <c r="L412" s="497"/>
    </row>
    <row r="413" spans="2:12" ht="25.5">
      <c r="B413" s="1719"/>
      <c r="C413" s="759" t="s">
        <v>1781</v>
      </c>
      <c r="D413" s="1726"/>
      <c r="E413" s="763" t="s">
        <v>18</v>
      </c>
      <c r="F413" s="770">
        <v>8</v>
      </c>
      <c r="G413" s="1065"/>
      <c r="H413" s="765">
        <f>F413*G413</f>
        <v>0</v>
      </c>
      <c r="I413" s="497"/>
      <c r="J413" s="497"/>
      <c r="K413" s="497"/>
      <c r="L413" s="497"/>
    </row>
    <row r="414" spans="2:12" ht="12.75">
      <c r="B414" s="1723" t="s">
        <v>3143</v>
      </c>
      <c r="C414" s="768">
        <v>18</v>
      </c>
      <c r="D414" s="1725"/>
      <c r="E414" s="801"/>
      <c r="F414" s="738"/>
      <c r="G414" s="739"/>
      <c r="H414" s="740"/>
      <c r="I414" s="497"/>
      <c r="J414" s="497"/>
      <c r="K414" s="497"/>
      <c r="L414" s="497"/>
    </row>
    <row r="415" spans="2:12" ht="12.75">
      <c r="B415" s="1719"/>
      <c r="C415" s="790" t="s">
        <v>1758</v>
      </c>
      <c r="D415" s="1726"/>
      <c r="E415" s="754"/>
      <c r="F415" s="743"/>
      <c r="G415" s="744"/>
      <c r="H415" s="745"/>
      <c r="I415" s="497"/>
      <c r="J415" s="497"/>
      <c r="K415" s="497"/>
      <c r="L415" s="497"/>
    </row>
    <row r="416" spans="2:12" ht="12.75">
      <c r="B416" s="1719"/>
      <c r="C416" s="768" t="s">
        <v>4274</v>
      </c>
      <c r="D416" s="1726"/>
      <c r="E416" s="754"/>
      <c r="F416" s="743"/>
      <c r="G416" s="744"/>
      <c r="H416" s="745"/>
      <c r="I416" s="497"/>
      <c r="J416" s="497"/>
      <c r="K416" s="497"/>
      <c r="L416" s="497"/>
    </row>
    <row r="417" spans="2:12" ht="12.75">
      <c r="B417" s="1719"/>
      <c r="C417" s="753" t="s">
        <v>1759</v>
      </c>
      <c r="D417" s="1726"/>
      <c r="E417" s="754"/>
      <c r="F417" s="743"/>
      <c r="G417" s="744"/>
      <c r="H417" s="745"/>
      <c r="I417" s="497"/>
      <c r="J417" s="497"/>
      <c r="K417" s="497"/>
      <c r="L417" s="497"/>
    </row>
    <row r="418" spans="2:12" ht="12.75">
      <c r="B418" s="1719"/>
      <c r="C418" s="775" t="s">
        <v>1760</v>
      </c>
      <c r="D418" s="1726"/>
      <c r="E418" s="754"/>
      <c r="F418" s="743"/>
      <c r="G418" s="744"/>
      <c r="H418" s="745"/>
      <c r="I418" s="497"/>
      <c r="J418" s="497"/>
      <c r="K418" s="497"/>
      <c r="L418" s="497"/>
    </row>
    <row r="419" spans="2:12" ht="12.75">
      <c r="B419" s="1719"/>
      <c r="C419" s="759" t="s">
        <v>4275</v>
      </c>
      <c r="D419" s="1726"/>
      <c r="E419" s="754"/>
      <c r="F419" s="743"/>
      <c r="G419" s="744"/>
      <c r="H419" s="745"/>
      <c r="I419" s="497"/>
      <c r="J419" s="497"/>
      <c r="K419" s="497"/>
      <c r="L419" s="497"/>
    </row>
    <row r="420" spans="2:12" ht="12.75">
      <c r="B420" s="1719"/>
      <c r="C420" s="759" t="s">
        <v>1695</v>
      </c>
      <c r="D420" s="1726"/>
      <c r="E420" s="754"/>
      <c r="F420" s="743"/>
      <c r="G420" s="744"/>
      <c r="H420" s="745"/>
      <c r="I420" s="497"/>
      <c r="J420" s="497"/>
      <c r="K420" s="497"/>
      <c r="L420" s="497"/>
    </row>
    <row r="421" spans="2:12" ht="12.75">
      <c r="B421" s="1719"/>
      <c r="C421" s="759" t="s">
        <v>1696</v>
      </c>
      <c r="D421" s="1726"/>
      <c r="E421" s="754"/>
      <c r="F421" s="743"/>
      <c r="G421" s="744"/>
      <c r="H421" s="745"/>
      <c r="I421" s="497"/>
      <c r="J421" s="497"/>
      <c r="K421" s="497"/>
      <c r="L421" s="497"/>
    </row>
    <row r="422" spans="2:12" ht="12.75">
      <c r="B422" s="1719"/>
      <c r="C422" s="759" t="s">
        <v>1782</v>
      </c>
      <c r="D422" s="1726"/>
      <c r="E422" s="754"/>
      <c r="F422" s="743"/>
      <c r="G422" s="744"/>
      <c r="H422" s="745"/>
      <c r="I422" s="497"/>
      <c r="J422" s="497"/>
      <c r="K422" s="497"/>
      <c r="L422" s="497"/>
    </row>
    <row r="423" spans="2:12" ht="12.75">
      <c r="B423" s="1719"/>
      <c r="C423" s="759" t="s">
        <v>4268</v>
      </c>
      <c r="D423" s="1726"/>
      <c r="E423" s="754"/>
      <c r="F423" s="743"/>
      <c r="G423" s="744"/>
      <c r="H423" s="745"/>
      <c r="I423" s="497"/>
      <c r="J423" s="497"/>
      <c r="K423" s="497"/>
      <c r="L423" s="497"/>
    </row>
    <row r="424" spans="2:12" ht="12.75">
      <c r="B424" s="1719"/>
      <c r="C424" s="759" t="s">
        <v>1774</v>
      </c>
      <c r="D424" s="1726"/>
      <c r="E424" s="754"/>
      <c r="F424" s="743"/>
      <c r="G424" s="744"/>
      <c r="H424" s="745"/>
      <c r="I424" s="497"/>
      <c r="J424" s="497"/>
      <c r="K424" s="497"/>
      <c r="L424" s="497"/>
    </row>
    <row r="425" spans="2:12" ht="12.75">
      <c r="B425" s="1719"/>
      <c r="C425" s="759" t="s">
        <v>4269</v>
      </c>
      <c r="D425" s="1726"/>
      <c r="E425" s="754"/>
      <c r="F425" s="743"/>
      <c r="G425" s="744"/>
      <c r="H425" s="745"/>
      <c r="I425" s="497"/>
      <c r="J425" s="497"/>
      <c r="K425" s="497"/>
      <c r="L425" s="497"/>
    </row>
    <row r="426" spans="2:12" ht="12.75">
      <c r="B426" s="1719"/>
      <c r="C426" s="753" t="s">
        <v>1763</v>
      </c>
      <c r="D426" s="1726"/>
      <c r="E426" s="754"/>
      <c r="F426" s="743"/>
      <c r="G426" s="744"/>
      <c r="H426" s="745"/>
      <c r="I426" s="497"/>
      <c r="J426" s="497"/>
      <c r="K426" s="497"/>
      <c r="L426" s="497"/>
    </row>
    <row r="427" spans="2:12" ht="12.75">
      <c r="B427" s="1719"/>
      <c r="C427" s="775" t="s">
        <v>1764</v>
      </c>
      <c r="D427" s="1726"/>
      <c r="E427" s="754"/>
      <c r="F427" s="743"/>
      <c r="G427" s="744"/>
      <c r="H427" s="745"/>
      <c r="I427" s="497"/>
      <c r="J427" s="497"/>
      <c r="K427" s="497"/>
      <c r="L427" s="497"/>
    </row>
    <row r="428" spans="2:12" ht="12.75">
      <c r="B428" s="1719"/>
      <c r="C428" s="759" t="s">
        <v>4276</v>
      </c>
      <c r="D428" s="1726"/>
      <c r="E428" s="754"/>
      <c r="F428" s="743"/>
      <c r="G428" s="744"/>
      <c r="H428" s="745"/>
      <c r="I428" s="497"/>
      <c r="J428" s="497"/>
      <c r="K428" s="497"/>
      <c r="L428" s="497"/>
    </row>
    <row r="429" spans="2:12" ht="12.75">
      <c r="B429" s="1719"/>
      <c r="C429" s="759" t="s">
        <v>1765</v>
      </c>
      <c r="D429" s="1726"/>
      <c r="E429" s="800"/>
      <c r="F429" s="750"/>
      <c r="G429" s="751"/>
      <c r="H429" s="752"/>
      <c r="I429" s="497"/>
      <c r="J429" s="497"/>
      <c r="K429" s="497"/>
      <c r="L429" s="497"/>
    </row>
    <row r="430" spans="2:12" ht="25.5">
      <c r="B430" s="1720"/>
      <c r="C430" s="759" t="s">
        <v>1783</v>
      </c>
      <c r="D430" s="1726"/>
      <c r="E430" s="763" t="s">
        <v>18</v>
      </c>
      <c r="F430" s="770">
        <v>3</v>
      </c>
      <c r="G430" s="1065"/>
      <c r="H430" s="765">
        <f>F430*G430</f>
        <v>0</v>
      </c>
      <c r="I430" s="497"/>
      <c r="J430" s="497"/>
      <c r="K430" s="497"/>
      <c r="L430" s="497"/>
    </row>
    <row r="431" spans="2:12" ht="12.75">
      <c r="B431" s="1719" t="s">
        <v>3144</v>
      </c>
      <c r="C431" s="768">
        <v>24</v>
      </c>
      <c r="D431" s="1725"/>
      <c r="E431" s="801"/>
      <c r="F431" s="738"/>
      <c r="G431" s="739"/>
      <c r="H431" s="740"/>
      <c r="I431" s="497"/>
      <c r="J431" s="497"/>
      <c r="K431" s="497"/>
      <c r="L431" s="497"/>
    </row>
    <row r="432" spans="2:12" ht="12.75">
      <c r="B432" s="1719"/>
      <c r="C432" s="790" t="s">
        <v>1758</v>
      </c>
      <c r="D432" s="1726"/>
      <c r="E432" s="754"/>
      <c r="F432" s="743"/>
      <c r="G432" s="744"/>
      <c r="H432" s="745"/>
      <c r="I432" s="497"/>
      <c r="J432" s="497"/>
      <c r="K432" s="497"/>
      <c r="L432" s="497"/>
    </row>
    <row r="433" spans="2:12" ht="12.75">
      <c r="B433" s="1719"/>
      <c r="C433" s="768" t="s">
        <v>4277</v>
      </c>
      <c r="D433" s="1726"/>
      <c r="E433" s="754"/>
      <c r="F433" s="743"/>
      <c r="G433" s="744"/>
      <c r="H433" s="745"/>
      <c r="I433" s="497"/>
      <c r="J433" s="497"/>
      <c r="K433" s="497"/>
      <c r="L433" s="497"/>
    </row>
    <row r="434" spans="2:12" ht="12.75">
      <c r="B434" s="1719"/>
      <c r="C434" s="753" t="s">
        <v>1759</v>
      </c>
      <c r="D434" s="1726"/>
      <c r="E434" s="754"/>
      <c r="F434" s="743"/>
      <c r="G434" s="744"/>
      <c r="H434" s="745"/>
      <c r="I434" s="497"/>
      <c r="J434" s="497"/>
      <c r="K434" s="497"/>
      <c r="L434" s="497"/>
    </row>
    <row r="435" spans="2:12" ht="12.75">
      <c r="B435" s="1719"/>
      <c r="C435" s="759" t="s">
        <v>1760</v>
      </c>
      <c r="D435" s="1726"/>
      <c r="E435" s="754"/>
      <c r="F435" s="743"/>
      <c r="G435" s="744"/>
      <c r="H435" s="745"/>
      <c r="I435" s="497"/>
      <c r="J435" s="497"/>
      <c r="K435" s="497"/>
      <c r="L435" s="497"/>
    </row>
    <row r="436" spans="2:12" ht="12.75">
      <c r="B436" s="1719"/>
      <c r="C436" s="775" t="s">
        <v>4278</v>
      </c>
      <c r="D436" s="1726"/>
      <c r="E436" s="754"/>
      <c r="F436" s="743"/>
      <c r="G436" s="744"/>
      <c r="H436" s="745"/>
      <c r="I436" s="497"/>
      <c r="J436" s="497"/>
      <c r="K436" s="497"/>
      <c r="L436" s="497"/>
    </row>
    <row r="437" spans="2:12" ht="12.75">
      <c r="B437" s="1719"/>
      <c r="C437" s="759" t="s">
        <v>1695</v>
      </c>
      <c r="D437" s="1726"/>
      <c r="E437" s="754"/>
      <c r="F437" s="743"/>
      <c r="G437" s="744"/>
      <c r="H437" s="745"/>
      <c r="I437" s="497"/>
      <c r="J437" s="497"/>
      <c r="K437" s="497"/>
      <c r="L437" s="497"/>
    </row>
    <row r="438" spans="2:12" ht="12.75">
      <c r="B438" s="1719"/>
      <c r="C438" s="759" t="s">
        <v>1696</v>
      </c>
      <c r="D438" s="1726"/>
      <c r="E438" s="754"/>
      <c r="F438" s="743"/>
      <c r="G438" s="744"/>
      <c r="H438" s="745"/>
      <c r="I438" s="497"/>
      <c r="J438" s="497"/>
      <c r="K438" s="497"/>
      <c r="L438" s="497"/>
    </row>
    <row r="439" spans="2:12" ht="12.75">
      <c r="B439" s="1719"/>
      <c r="C439" s="759" t="s">
        <v>1784</v>
      </c>
      <c r="D439" s="1726"/>
      <c r="E439" s="754"/>
      <c r="F439" s="743"/>
      <c r="G439" s="744"/>
      <c r="H439" s="745"/>
      <c r="I439" s="497"/>
      <c r="J439" s="497"/>
      <c r="K439" s="497"/>
      <c r="L439" s="497"/>
    </row>
    <row r="440" spans="2:12" ht="12.75">
      <c r="B440" s="1719"/>
      <c r="C440" s="759" t="s">
        <v>4268</v>
      </c>
      <c r="D440" s="1726"/>
      <c r="E440" s="754"/>
      <c r="F440" s="743"/>
      <c r="G440" s="744"/>
      <c r="H440" s="745"/>
      <c r="I440" s="497"/>
      <c r="J440" s="497"/>
      <c r="K440" s="497"/>
      <c r="L440" s="497"/>
    </row>
    <row r="441" spans="2:12" ht="12.75">
      <c r="B441" s="1719"/>
      <c r="C441" s="759" t="s">
        <v>1774</v>
      </c>
      <c r="D441" s="1726"/>
      <c r="E441" s="754"/>
      <c r="F441" s="743"/>
      <c r="G441" s="744"/>
      <c r="H441" s="745"/>
      <c r="I441" s="497"/>
      <c r="J441" s="497"/>
      <c r="K441" s="497"/>
      <c r="L441" s="497"/>
    </row>
    <row r="442" spans="2:12" ht="12.75">
      <c r="B442" s="1719"/>
      <c r="C442" s="759" t="s">
        <v>4269</v>
      </c>
      <c r="D442" s="1726"/>
      <c r="E442" s="754"/>
      <c r="F442" s="743"/>
      <c r="G442" s="744"/>
      <c r="H442" s="745"/>
      <c r="I442" s="497"/>
      <c r="J442" s="497"/>
      <c r="K442" s="497"/>
      <c r="L442" s="497"/>
    </row>
    <row r="443" spans="2:12" ht="12.75">
      <c r="B443" s="1719"/>
      <c r="C443" s="759" t="s">
        <v>1785</v>
      </c>
      <c r="D443" s="1726"/>
      <c r="E443" s="754"/>
      <c r="F443" s="743"/>
      <c r="G443" s="744"/>
      <c r="H443" s="745"/>
      <c r="I443" s="497"/>
      <c r="J443" s="497"/>
      <c r="K443" s="497"/>
      <c r="L443" s="497"/>
    </row>
    <row r="444" spans="2:12" ht="12.75">
      <c r="B444" s="1719"/>
      <c r="C444" s="753" t="s">
        <v>1786</v>
      </c>
      <c r="D444" s="1726"/>
      <c r="E444" s="754"/>
      <c r="F444" s="743"/>
      <c r="G444" s="744"/>
      <c r="H444" s="745"/>
      <c r="I444" s="497"/>
      <c r="J444" s="497"/>
      <c r="K444" s="497"/>
      <c r="L444" s="497"/>
    </row>
    <row r="445" spans="2:12" ht="12.75">
      <c r="B445" s="1719"/>
      <c r="C445" s="775" t="s">
        <v>4276</v>
      </c>
      <c r="D445" s="1726"/>
      <c r="E445" s="754"/>
      <c r="F445" s="743"/>
      <c r="G445" s="744"/>
      <c r="H445" s="745"/>
      <c r="I445" s="497"/>
      <c r="J445" s="497"/>
      <c r="K445" s="497"/>
      <c r="L445" s="497"/>
    </row>
    <row r="446" spans="2:12" ht="12.75">
      <c r="B446" s="1719"/>
      <c r="C446" s="759" t="s">
        <v>1765</v>
      </c>
      <c r="D446" s="1726"/>
      <c r="E446" s="800"/>
      <c r="F446" s="750"/>
      <c r="G446" s="751"/>
      <c r="H446" s="752"/>
      <c r="I446" s="497"/>
      <c r="J446" s="497"/>
      <c r="K446" s="497"/>
      <c r="L446" s="497"/>
    </row>
    <row r="447" spans="2:12" ht="25.5">
      <c r="B447" s="1719"/>
      <c r="C447" s="762" t="s">
        <v>1787</v>
      </c>
      <c r="D447" s="1722"/>
      <c r="E447" s="763" t="s">
        <v>18</v>
      </c>
      <c r="F447" s="770">
        <v>5</v>
      </c>
      <c r="G447" s="1065"/>
      <c r="H447" s="765">
        <f>F447*G447</f>
        <v>0</v>
      </c>
      <c r="I447" s="497"/>
      <c r="J447" s="497"/>
      <c r="K447" s="497"/>
      <c r="L447" s="497"/>
    </row>
    <row r="448" spans="2:12" ht="12.75">
      <c r="B448" s="1723" t="s">
        <v>3145</v>
      </c>
      <c r="C448" s="759">
        <v>42</v>
      </c>
      <c r="D448" s="1725"/>
      <c r="E448" s="801"/>
      <c r="F448" s="738"/>
      <c r="G448" s="739"/>
      <c r="H448" s="740"/>
      <c r="I448" s="497"/>
      <c r="J448" s="497"/>
      <c r="K448" s="497"/>
      <c r="L448" s="497"/>
    </row>
    <row r="449" spans="2:12" ht="12.75">
      <c r="B449" s="1719"/>
      <c r="C449" s="790" t="s">
        <v>1758</v>
      </c>
      <c r="D449" s="1726"/>
      <c r="E449" s="754"/>
      <c r="F449" s="743"/>
      <c r="G449" s="744"/>
      <c r="H449" s="745"/>
      <c r="I449" s="497"/>
      <c r="J449" s="497"/>
      <c r="K449" s="497"/>
      <c r="L449" s="497"/>
    </row>
    <row r="450" spans="2:12" ht="12.75">
      <c r="B450" s="1719"/>
      <c r="C450" s="768" t="s">
        <v>4279</v>
      </c>
      <c r="D450" s="1726"/>
      <c r="E450" s="754"/>
      <c r="F450" s="743"/>
      <c r="G450" s="744"/>
      <c r="H450" s="745"/>
      <c r="I450" s="497"/>
      <c r="J450" s="497"/>
      <c r="K450" s="497"/>
      <c r="L450" s="497"/>
    </row>
    <row r="451" spans="2:12" ht="12.75">
      <c r="B451" s="1719"/>
      <c r="C451" s="759" t="s">
        <v>1759</v>
      </c>
      <c r="D451" s="1726"/>
      <c r="E451" s="754"/>
      <c r="F451" s="743"/>
      <c r="G451" s="744"/>
      <c r="H451" s="745"/>
      <c r="I451" s="497"/>
      <c r="J451" s="497"/>
      <c r="K451" s="497"/>
      <c r="L451" s="497"/>
    </row>
    <row r="452" spans="2:12" ht="12.75">
      <c r="B452" s="1719"/>
      <c r="C452" s="753" t="s">
        <v>1760</v>
      </c>
      <c r="D452" s="1726"/>
      <c r="E452" s="754"/>
      <c r="F452" s="743"/>
      <c r="G452" s="744"/>
      <c r="H452" s="745"/>
      <c r="I452" s="497"/>
      <c r="J452" s="497"/>
      <c r="K452" s="497"/>
      <c r="L452" s="497"/>
    </row>
    <row r="453" spans="2:12" ht="12.75">
      <c r="B453" s="1719"/>
      <c r="C453" s="759" t="s">
        <v>4280</v>
      </c>
      <c r="D453" s="1726"/>
      <c r="E453" s="754"/>
      <c r="F453" s="743"/>
      <c r="G453" s="744"/>
      <c r="H453" s="745"/>
      <c r="I453" s="497"/>
      <c r="J453" s="497"/>
      <c r="K453" s="497"/>
      <c r="L453" s="497"/>
    </row>
    <row r="454" spans="2:12" ht="12.75">
      <c r="B454" s="1719"/>
      <c r="C454" s="775" t="s">
        <v>1695</v>
      </c>
      <c r="D454" s="1726"/>
      <c r="E454" s="754"/>
      <c r="F454" s="743"/>
      <c r="G454" s="744"/>
      <c r="H454" s="745"/>
      <c r="I454" s="497"/>
      <c r="J454" s="497"/>
      <c r="K454" s="497"/>
      <c r="L454" s="497"/>
    </row>
    <row r="455" spans="2:12" ht="12.75">
      <c r="B455" s="1719"/>
      <c r="C455" s="759" t="s">
        <v>1696</v>
      </c>
      <c r="D455" s="1726"/>
      <c r="E455" s="754"/>
      <c r="F455" s="743"/>
      <c r="G455" s="744"/>
      <c r="H455" s="745"/>
      <c r="I455" s="497"/>
      <c r="J455" s="497"/>
      <c r="K455" s="497"/>
      <c r="L455" s="497"/>
    </row>
    <row r="456" spans="2:12" ht="12.75">
      <c r="B456" s="1719"/>
      <c r="C456" s="759" t="s">
        <v>1788</v>
      </c>
      <c r="D456" s="1726"/>
      <c r="E456" s="754"/>
      <c r="F456" s="743"/>
      <c r="G456" s="744"/>
      <c r="H456" s="745"/>
      <c r="I456" s="497"/>
      <c r="J456" s="497"/>
      <c r="K456" s="497"/>
      <c r="L456" s="497"/>
    </row>
    <row r="457" spans="2:12" ht="12.75">
      <c r="B457" s="1719"/>
      <c r="C457" s="759" t="s">
        <v>4281</v>
      </c>
      <c r="D457" s="1726"/>
      <c r="E457" s="754"/>
      <c r="F457" s="743"/>
      <c r="G457" s="744"/>
      <c r="H457" s="745"/>
      <c r="I457" s="497"/>
      <c r="J457" s="497"/>
      <c r="K457" s="497"/>
      <c r="L457" s="497"/>
    </row>
    <row r="458" spans="2:12" ht="12.75">
      <c r="B458" s="1719"/>
      <c r="C458" s="759" t="s">
        <v>1789</v>
      </c>
      <c r="D458" s="1726"/>
      <c r="E458" s="754"/>
      <c r="F458" s="743"/>
      <c r="G458" s="744"/>
      <c r="H458" s="745"/>
      <c r="I458" s="497"/>
      <c r="J458" s="497"/>
      <c r="K458" s="497"/>
      <c r="L458" s="497"/>
    </row>
    <row r="459" spans="2:12" ht="12.75">
      <c r="B459" s="1719"/>
      <c r="C459" s="759" t="s">
        <v>4282</v>
      </c>
      <c r="D459" s="1726"/>
      <c r="E459" s="754"/>
      <c r="F459" s="743"/>
      <c r="G459" s="744"/>
      <c r="H459" s="745"/>
      <c r="I459" s="497"/>
      <c r="J459" s="497"/>
      <c r="K459" s="497"/>
      <c r="L459" s="497"/>
    </row>
    <row r="460" spans="2:12" ht="12.75">
      <c r="B460" s="1719"/>
      <c r="C460" s="759" t="s">
        <v>1785</v>
      </c>
      <c r="D460" s="1726"/>
      <c r="E460" s="754"/>
      <c r="F460" s="743"/>
      <c r="G460" s="744"/>
      <c r="H460" s="745"/>
      <c r="I460" s="497"/>
      <c r="J460" s="497"/>
      <c r="K460" s="497"/>
      <c r="L460" s="497"/>
    </row>
    <row r="461" spans="2:12" ht="12.75">
      <c r="B461" s="1719"/>
      <c r="C461" s="759" t="s">
        <v>1786</v>
      </c>
      <c r="D461" s="1726"/>
      <c r="E461" s="754"/>
      <c r="F461" s="743"/>
      <c r="G461" s="744"/>
      <c r="H461" s="745"/>
      <c r="I461" s="497"/>
      <c r="J461" s="497"/>
      <c r="K461" s="497"/>
      <c r="L461" s="497"/>
    </row>
    <row r="462" spans="2:12" ht="12.75">
      <c r="B462" s="1719"/>
      <c r="C462" s="160" t="s">
        <v>4283</v>
      </c>
      <c r="D462" s="1726"/>
      <c r="E462" s="754"/>
      <c r="F462" s="743"/>
      <c r="G462" s="802"/>
      <c r="H462" s="745"/>
      <c r="I462" s="497"/>
      <c r="J462" s="497"/>
      <c r="K462" s="497"/>
      <c r="L462" s="497"/>
    </row>
    <row r="463" spans="2:12" ht="12.75">
      <c r="B463" s="1719"/>
      <c r="C463" s="775" t="s">
        <v>1765</v>
      </c>
      <c r="D463" s="1726"/>
      <c r="E463" s="800"/>
      <c r="F463" s="750"/>
      <c r="G463" s="803"/>
      <c r="H463" s="752"/>
      <c r="I463" s="497"/>
      <c r="J463" s="497"/>
      <c r="K463" s="497"/>
      <c r="L463" s="497"/>
    </row>
    <row r="464" spans="2:12" ht="25.5">
      <c r="B464" s="1719"/>
      <c r="C464" s="762" t="s">
        <v>1790</v>
      </c>
      <c r="D464" s="1722"/>
      <c r="E464" s="763" t="s">
        <v>18</v>
      </c>
      <c r="F464" s="770">
        <v>5</v>
      </c>
      <c r="G464" s="1065"/>
      <c r="H464" s="765">
        <f>F464*G464</f>
        <v>0</v>
      </c>
      <c r="I464" s="497"/>
      <c r="J464" s="497"/>
      <c r="K464" s="497"/>
      <c r="L464" s="497"/>
    </row>
    <row r="465" spans="2:12" ht="12.75">
      <c r="B465" s="1723" t="s">
        <v>3146</v>
      </c>
      <c r="C465" s="759">
        <v>54</v>
      </c>
      <c r="D465" s="1721"/>
      <c r="E465" s="801"/>
      <c r="F465" s="738"/>
      <c r="G465" s="804"/>
      <c r="H465" s="740"/>
      <c r="I465" s="497"/>
      <c r="J465" s="497"/>
      <c r="K465" s="497"/>
      <c r="L465" s="497"/>
    </row>
    <row r="466" spans="2:12" ht="12.75">
      <c r="B466" s="1719"/>
      <c r="C466" s="790" t="s">
        <v>1758</v>
      </c>
      <c r="D466" s="1721"/>
      <c r="E466" s="754"/>
      <c r="F466" s="743"/>
      <c r="G466" s="802"/>
      <c r="H466" s="745"/>
      <c r="I466" s="497"/>
      <c r="J466" s="497"/>
      <c r="K466" s="497"/>
      <c r="L466" s="497"/>
    </row>
    <row r="467" spans="2:12" ht="12.75">
      <c r="B467" s="1719"/>
      <c r="C467" s="768" t="s">
        <v>4284</v>
      </c>
      <c r="D467" s="1721"/>
      <c r="E467" s="754"/>
      <c r="F467" s="743"/>
      <c r="G467" s="802"/>
      <c r="H467" s="745"/>
      <c r="I467" s="497"/>
      <c r="J467" s="497"/>
      <c r="K467" s="497"/>
      <c r="L467" s="497"/>
    </row>
    <row r="468" spans="2:12" ht="12.75">
      <c r="B468" s="1719"/>
      <c r="C468" s="759" t="s">
        <v>1759</v>
      </c>
      <c r="D468" s="1721"/>
      <c r="E468" s="754"/>
      <c r="F468" s="743"/>
      <c r="G468" s="802"/>
      <c r="H468" s="745"/>
      <c r="I468" s="497"/>
      <c r="J468" s="497"/>
      <c r="K468" s="497"/>
      <c r="L468" s="497"/>
    </row>
    <row r="469" spans="2:12" ht="12.75">
      <c r="B469" s="1719"/>
      <c r="C469" s="759" t="s">
        <v>1760</v>
      </c>
      <c r="D469" s="1721"/>
      <c r="E469" s="754"/>
      <c r="F469" s="743"/>
      <c r="G469" s="744"/>
      <c r="H469" s="745"/>
      <c r="I469" s="497"/>
      <c r="J469" s="497"/>
      <c r="K469" s="497"/>
      <c r="L469" s="497"/>
    </row>
    <row r="470" spans="2:12" ht="12.75">
      <c r="B470" s="1719"/>
      <c r="C470" s="759" t="s">
        <v>4285</v>
      </c>
      <c r="D470" s="1721"/>
      <c r="E470" s="754"/>
      <c r="F470" s="743"/>
      <c r="G470" s="802"/>
      <c r="H470" s="745"/>
      <c r="I470" s="497"/>
      <c r="J470" s="497"/>
      <c r="K470" s="497"/>
      <c r="L470" s="497"/>
    </row>
    <row r="471" spans="2:12" ht="12.75">
      <c r="B471" s="1719"/>
      <c r="C471" s="775" t="s">
        <v>1695</v>
      </c>
      <c r="D471" s="1721"/>
      <c r="E471" s="754"/>
      <c r="F471" s="743"/>
      <c r="G471" s="802"/>
      <c r="H471" s="745"/>
      <c r="I471" s="497"/>
      <c r="J471" s="497"/>
      <c r="K471" s="497"/>
      <c r="L471" s="497"/>
    </row>
    <row r="472" spans="2:12" ht="12.75">
      <c r="B472" s="1719"/>
      <c r="C472" s="759" t="s">
        <v>1696</v>
      </c>
      <c r="D472" s="1721"/>
      <c r="E472" s="754"/>
      <c r="F472" s="743"/>
      <c r="G472" s="802"/>
      <c r="H472" s="745"/>
      <c r="I472" s="497"/>
      <c r="J472" s="497"/>
      <c r="K472" s="497"/>
      <c r="L472" s="497"/>
    </row>
    <row r="473" spans="2:12" ht="12.75">
      <c r="B473" s="1719"/>
      <c r="C473" s="759" t="s">
        <v>1791</v>
      </c>
      <c r="D473" s="1721"/>
      <c r="E473" s="754"/>
      <c r="F473" s="743"/>
      <c r="G473" s="802"/>
      <c r="H473" s="745"/>
      <c r="I473" s="497"/>
      <c r="J473" s="497"/>
      <c r="K473" s="497"/>
      <c r="L473" s="497"/>
    </row>
    <row r="474" spans="2:12" ht="12.75">
      <c r="B474" s="1719"/>
      <c r="C474" s="759" t="s">
        <v>4286</v>
      </c>
      <c r="D474" s="1721"/>
      <c r="E474" s="754"/>
      <c r="F474" s="743"/>
      <c r="G474" s="802"/>
      <c r="H474" s="745"/>
      <c r="I474" s="497"/>
      <c r="J474" s="497"/>
      <c r="K474" s="497"/>
      <c r="L474" s="497"/>
    </row>
    <row r="475" spans="2:12" ht="12.75">
      <c r="B475" s="1719"/>
      <c r="C475" s="759" t="s">
        <v>1789</v>
      </c>
      <c r="D475" s="1721"/>
      <c r="E475" s="754"/>
      <c r="F475" s="743"/>
      <c r="G475" s="802"/>
      <c r="H475" s="745"/>
      <c r="I475" s="497"/>
      <c r="J475" s="497"/>
      <c r="K475" s="497"/>
      <c r="L475" s="497"/>
    </row>
    <row r="476" spans="2:12" ht="12.75">
      <c r="B476" s="1719"/>
      <c r="C476" s="759" t="s">
        <v>4287</v>
      </c>
      <c r="D476" s="1721"/>
      <c r="E476" s="754"/>
      <c r="F476" s="743"/>
      <c r="G476" s="802"/>
      <c r="H476" s="745"/>
      <c r="I476" s="497"/>
      <c r="J476" s="497"/>
      <c r="K476" s="497"/>
      <c r="L476" s="497"/>
    </row>
    <row r="477" spans="2:12" ht="12.75">
      <c r="B477" s="1719"/>
      <c r="C477" s="759" t="s">
        <v>1785</v>
      </c>
      <c r="D477" s="1721"/>
      <c r="E477" s="754"/>
      <c r="F477" s="743"/>
      <c r="G477" s="802"/>
      <c r="H477" s="745"/>
      <c r="I477" s="497"/>
      <c r="J477" s="497"/>
      <c r="K477" s="497"/>
      <c r="L477" s="497"/>
    </row>
    <row r="478" spans="2:12" ht="12.75">
      <c r="B478" s="1719"/>
      <c r="C478" s="759" t="s">
        <v>1792</v>
      </c>
      <c r="D478" s="1721"/>
      <c r="E478" s="754"/>
      <c r="F478" s="743"/>
      <c r="G478" s="744"/>
      <c r="H478" s="745"/>
      <c r="I478" s="497"/>
      <c r="J478" s="497"/>
      <c r="K478" s="497"/>
      <c r="L478" s="497"/>
    </row>
    <row r="479" spans="2:12" ht="12.75">
      <c r="B479" s="1719"/>
      <c r="C479" s="759" t="s">
        <v>4288</v>
      </c>
      <c r="D479" s="1721"/>
      <c r="E479" s="754"/>
      <c r="F479" s="743"/>
      <c r="G479" s="802"/>
      <c r="H479" s="745"/>
      <c r="I479" s="497"/>
      <c r="J479" s="497"/>
      <c r="K479" s="497"/>
      <c r="L479" s="497"/>
    </row>
    <row r="480" spans="2:12" ht="12.75">
      <c r="B480" s="1719"/>
      <c r="C480" s="775" t="s">
        <v>1765</v>
      </c>
      <c r="D480" s="1721"/>
      <c r="E480" s="800"/>
      <c r="F480" s="750"/>
      <c r="G480" s="803"/>
      <c r="H480" s="752"/>
      <c r="I480" s="497"/>
      <c r="J480" s="497"/>
      <c r="K480" s="497"/>
      <c r="L480" s="497"/>
    </row>
    <row r="481" spans="2:12" ht="25.5">
      <c r="B481" s="1719"/>
      <c r="C481" s="759" t="s">
        <v>1793</v>
      </c>
      <c r="D481" s="1726"/>
      <c r="E481" s="763" t="s">
        <v>18</v>
      </c>
      <c r="F481" s="770">
        <v>5</v>
      </c>
      <c r="G481" s="1065"/>
      <c r="H481" s="765">
        <f>F481*G481</f>
        <v>0</v>
      </c>
      <c r="I481" s="497"/>
      <c r="J481" s="497"/>
      <c r="K481" s="497"/>
      <c r="L481" s="497"/>
    </row>
    <row r="482" spans="2:12" ht="76.5">
      <c r="B482" s="798" t="s">
        <v>3147</v>
      </c>
      <c r="C482" s="799" t="s">
        <v>1794</v>
      </c>
      <c r="D482" s="1083"/>
      <c r="E482" s="163"/>
      <c r="F482" s="179"/>
      <c r="G482" s="805"/>
      <c r="H482" s="806"/>
      <c r="I482" s="497"/>
      <c r="J482" s="497"/>
      <c r="K482" s="497"/>
      <c r="L482" s="497"/>
    </row>
    <row r="483" spans="2:12" ht="12.75">
      <c r="B483" s="1723" t="s">
        <v>3148</v>
      </c>
      <c r="C483" s="759">
        <v>80</v>
      </c>
      <c r="D483" s="1721"/>
      <c r="E483" s="754"/>
      <c r="F483" s="743"/>
      <c r="G483" s="744"/>
      <c r="H483" s="745"/>
      <c r="I483" s="497"/>
      <c r="J483" s="497"/>
      <c r="K483" s="497"/>
      <c r="L483" s="497"/>
    </row>
    <row r="484" spans="2:12" ht="12.75">
      <c r="B484" s="1719"/>
      <c r="C484" s="790" t="s">
        <v>1758</v>
      </c>
      <c r="D484" s="1721"/>
      <c r="E484" s="754"/>
      <c r="F484" s="743"/>
      <c r="G484" s="744"/>
      <c r="H484" s="745"/>
      <c r="I484" s="497"/>
      <c r="J484" s="497"/>
      <c r="K484" s="497"/>
      <c r="L484" s="497"/>
    </row>
    <row r="485" spans="2:12" ht="12.75">
      <c r="B485" s="1719"/>
      <c r="C485" s="768" t="s">
        <v>4289</v>
      </c>
      <c r="D485" s="1721"/>
      <c r="E485" s="754"/>
      <c r="F485" s="743"/>
      <c r="G485" s="744"/>
      <c r="H485" s="745"/>
      <c r="I485" s="497"/>
      <c r="J485" s="497"/>
      <c r="K485" s="497"/>
      <c r="L485" s="497"/>
    </row>
    <row r="486" spans="2:12" ht="12.75">
      <c r="B486" s="1719"/>
      <c r="C486" s="759" t="s">
        <v>1759</v>
      </c>
      <c r="D486" s="1721"/>
      <c r="E486" s="754"/>
      <c r="F486" s="743"/>
      <c r="G486" s="744"/>
      <c r="H486" s="745"/>
      <c r="I486" s="497"/>
      <c r="J486" s="497"/>
      <c r="K486" s="497"/>
      <c r="L486" s="497"/>
    </row>
    <row r="487" spans="2:12" ht="12.75">
      <c r="B487" s="1719"/>
      <c r="C487" s="759" t="s">
        <v>1795</v>
      </c>
      <c r="D487" s="1721"/>
      <c r="E487" s="754"/>
      <c r="F487" s="743"/>
      <c r="G487" s="744"/>
      <c r="H487" s="745"/>
      <c r="I487" s="497"/>
      <c r="J487" s="497"/>
      <c r="K487" s="497"/>
      <c r="L487" s="497"/>
    </row>
    <row r="488" spans="2:12" ht="12.75">
      <c r="B488" s="1719"/>
      <c r="C488" s="759" t="s">
        <v>4290</v>
      </c>
      <c r="D488" s="1721"/>
      <c r="E488" s="754"/>
      <c r="F488" s="743"/>
      <c r="G488" s="744"/>
      <c r="H488" s="745"/>
      <c r="I488" s="497"/>
      <c r="J488" s="497"/>
      <c r="K488" s="497"/>
      <c r="L488" s="497"/>
    </row>
    <row r="489" spans="2:12" ht="12.75">
      <c r="B489" s="1719"/>
      <c r="C489" s="775" t="s">
        <v>1796</v>
      </c>
      <c r="D489" s="1721"/>
      <c r="E489" s="754"/>
      <c r="F489" s="743"/>
      <c r="G489" s="744"/>
      <c r="H489" s="745"/>
      <c r="I489" s="497"/>
      <c r="J489" s="497"/>
      <c r="K489" s="497"/>
      <c r="L489" s="497"/>
    </row>
    <row r="490" spans="2:12" ht="12.75">
      <c r="B490" s="1719"/>
      <c r="C490" s="759" t="s">
        <v>1797</v>
      </c>
      <c r="D490" s="1721"/>
      <c r="E490" s="754"/>
      <c r="F490" s="743"/>
      <c r="G490" s="744"/>
      <c r="H490" s="745"/>
      <c r="I490" s="497"/>
      <c r="J490" s="497"/>
      <c r="K490" s="497"/>
      <c r="L490" s="497"/>
    </row>
    <row r="491" spans="2:12" ht="12.75">
      <c r="B491" s="1719"/>
      <c r="C491" s="759" t="s">
        <v>4291</v>
      </c>
      <c r="D491" s="1721"/>
      <c r="E491" s="754"/>
      <c r="F491" s="743"/>
      <c r="G491" s="744"/>
      <c r="H491" s="745"/>
      <c r="I491" s="497"/>
      <c r="J491" s="497"/>
      <c r="K491" s="497"/>
      <c r="L491" s="497"/>
    </row>
    <row r="492" spans="2:12" ht="12.75">
      <c r="B492" s="1719"/>
      <c r="C492" s="759" t="s">
        <v>4292</v>
      </c>
      <c r="D492" s="1721"/>
      <c r="E492" s="754"/>
      <c r="F492" s="743"/>
      <c r="G492" s="744"/>
      <c r="H492" s="745"/>
      <c r="I492" s="497"/>
      <c r="J492" s="497"/>
      <c r="K492" s="497"/>
      <c r="L492" s="497"/>
    </row>
    <row r="493" spans="2:12" ht="12.75">
      <c r="B493" s="1719"/>
      <c r="C493" s="759" t="s">
        <v>4293</v>
      </c>
      <c r="D493" s="1721"/>
      <c r="E493" s="754"/>
      <c r="F493" s="743"/>
      <c r="G493" s="744"/>
      <c r="H493" s="745"/>
      <c r="I493" s="497"/>
      <c r="J493" s="497"/>
      <c r="K493" s="497"/>
      <c r="L493" s="497"/>
    </row>
    <row r="494" spans="2:12" ht="12.75">
      <c r="B494" s="1719"/>
      <c r="C494" s="759" t="s">
        <v>4294</v>
      </c>
      <c r="D494" s="1721"/>
      <c r="E494" s="754"/>
      <c r="F494" s="743"/>
      <c r="G494" s="744"/>
      <c r="H494" s="745"/>
      <c r="I494" s="497"/>
      <c r="J494" s="497"/>
      <c r="K494" s="497"/>
      <c r="L494" s="497"/>
    </row>
    <row r="495" spans="2:12" ht="12.75">
      <c r="B495" s="1719"/>
      <c r="C495" s="759" t="s">
        <v>4295</v>
      </c>
      <c r="D495" s="1721"/>
      <c r="E495" s="754"/>
      <c r="F495" s="743"/>
      <c r="G495" s="744"/>
      <c r="H495" s="745"/>
      <c r="I495" s="497"/>
      <c r="J495" s="497"/>
      <c r="K495" s="497"/>
      <c r="L495" s="497"/>
    </row>
    <row r="496" spans="2:12" ht="12.75">
      <c r="B496" s="1719"/>
      <c r="C496" s="759" t="s">
        <v>4296</v>
      </c>
      <c r="D496" s="1721"/>
      <c r="E496" s="754"/>
      <c r="F496" s="743"/>
      <c r="G496" s="744"/>
      <c r="H496" s="745"/>
      <c r="I496" s="497"/>
      <c r="J496" s="497"/>
      <c r="K496" s="497"/>
      <c r="L496" s="497"/>
    </row>
    <row r="497" spans="2:12" ht="12.75">
      <c r="B497" s="1719"/>
      <c r="C497" s="759" t="s">
        <v>1798</v>
      </c>
      <c r="D497" s="1721"/>
      <c r="E497" s="754"/>
      <c r="F497" s="743"/>
      <c r="G497" s="744"/>
      <c r="H497" s="745"/>
      <c r="I497" s="497"/>
      <c r="J497" s="497"/>
      <c r="K497" s="497"/>
      <c r="L497" s="497"/>
    </row>
    <row r="498" spans="2:12" ht="12.75">
      <c r="B498" s="1719"/>
      <c r="C498" s="775" t="s">
        <v>4297</v>
      </c>
      <c r="D498" s="1721"/>
      <c r="E498" s="800"/>
      <c r="F498" s="750"/>
      <c r="G498" s="751"/>
      <c r="H498" s="752"/>
      <c r="I498" s="497"/>
      <c r="J498" s="497"/>
      <c r="K498" s="497"/>
      <c r="L498" s="497"/>
    </row>
    <row r="499" spans="2:12" ht="12.75">
      <c r="B499" s="1720"/>
      <c r="C499" s="762" t="s">
        <v>1799</v>
      </c>
      <c r="D499" s="1726"/>
      <c r="E499" s="763" t="s">
        <v>18</v>
      </c>
      <c r="F499" s="770">
        <v>1</v>
      </c>
      <c r="G499" s="1065"/>
      <c r="H499" s="765">
        <f>F499*G499</f>
        <v>0</v>
      </c>
      <c r="I499" s="497"/>
      <c r="J499" s="497"/>
      <c r="K499" s="497"/>
      <c r="L499" s="497"/>
    </row>
    <row r="500" spans="2:12" ht="12.75">
      <c r="B500" s="1719" t="s">
        <v>3149</v>
      </c>
      <c r="C500" s="759">
        <v>100</v>
      </c>
      <c r="D500" s="1725"/>
      <c r="E500" s="801"/>
      <c r="F500" s="738"/>
      <c r="G500" s="739"/>
      <c r="H500" s="740"/>
      <c r="I500" s="497"/>
      <c r="J500" s="497"/>
      <c r="K500" s="497"/>
      <c r="L500" s="497"/>
    </row>
    <row r="501" spans="2:12" ht="12.75">
      <c r="B501" s="1719"/>
      <c r="C501" s="790" t="s">
        <v>1758</v>
      </c>
      <c r="D501" s="1726"/>
      <c r="E501" s="754"/>
      <c r="F501" s="743"/>
      <c r="G501" s="744"/>
      <c r="H501" s="745"/>
      <c r="I501" s="497"/>
      <c r="J501" s="497"/>
      <c r="K501" s="497"/>
      <c r="L501" s="497"/>
    </row>
    <row r="502" spans="2:12" ht="12.75">
      <c r="B502" s="1719"/>
      <c r="C502" s="768" t="s">
        <v>4298</v>
      </c>
      <c r="D502" s="1726"/>
      <c r="E502" s="754"/>
      <c r="F502" s="743"/>
      <c r="G502" s="744"/>
      <c r="H502" s="745"/>
      <c r="I502" s="497"/>
      <c r="J502" s="497"/>
      <c r="K502" s="497"/>
      <c r="L502" s="497"/>
    </row>
    <row r="503" spans="2:12" ht="12.75">
      <c r="B503" s="1719"/>
      <c r="C503" s="759" t="s">
        <v>1759</v>
      </c>
      <c r="D503" s="1726"/>
      <c r="E503" s="754"/>
      <c r="F503" s="743"/>
      <c r="G503" s="744"/>
      <c r="H503" s="745"/>
      <c r="I503" s="497"/>
      <c r="J503" s="497"/>
      <c r="K503" s="497"/>
      <c r="L503" s="497"/>
    </row>
    <row r="504" spans="2:12" ht="12.75">
      <c r="B504" s="1719"/>
      <c r="C504" s="759" t="s">
        <v>1795</v>
      </c>
      <c r="D504" s="1726"/>
      <c r="E504" s="754"/>
      <c r="F504" s="743"/>
      <c r="G504" s="744"/>
      <c r="H504" s="745"/>
      <c r="I504" s="497"/>
      <c r="J504" s="497"/>
      <c r="K504" s="497"/>
      <c r="L504" s="497"/>
    </row>
    <row r="505" spans="2:12" ht="12.75">
      <c r="B505" s="1719"/>
      <c r="C505" s="759" t="s">
        <v>4299</v>
      </c>
      <c r="D505" s="1726"/>
      <c r="E505" s="754"/>
      <c r="F505" s="743"/>
      <c r="G505" s="744"/>
      <c r="H505" s="745"/>
      <c r="I505" s="497"/>
      <c r="J505" s="497"/>
      <c r="K505" s="497"/>
      <c r="L505" s="497"/>
    </row>
    <row r="506" spans="2:12" ht="12.75">
      <c r="B506" s="1719"/>
      <c r="C506" s="775" t="s">
        <v>1796</v>
      </c>
      <c r="D506" s="1726"/>
      <c r="E506" s="754"/>
      <c r="F506" s="743"/>
      <c r="G506" s="744"/>
      <c r="H506" s="745"/>
      <c r="I506" s="497"/>
      <c r="J506" s="497"/>
      <c r="K506" s="497"/>
      <c r="L506" s="497"/>
    </row>
    <row r="507" spans="2:12" ht="12.75">
      <c r="B507" s="1719"/>
      <c r="C507" s="759" t="s">
        <v>1797</v>
      </c>
      <c r="D507" s="1726"/>
      <c r="E507" s="754"/>
      <c r="F507" s="743"/>
      <c r="G507" s="744"/>
      <c r="H507" s="745"/>
      <c r="I507" s="497"/>
      <c r="J507" s="497"/>
      <c r="K507" s="497"/>
      <c r="L507" s="497"/>
    </row>
    <row r="508" spans="2:12" ht="12.75">
      <c r="B508" s="1719"/>
      <c r="C508" s="759" t="s">
        <v>4300</v>
      </c>
      <c r="D508" s="1726"/>
      <c r="E508" s="754"/>
      <c r="F508" s="743"/>
      <c r="G508" s="744"/>
      <c r="H508" s="745"/>
      <c r="I508" s="497"/>
      <c r="J508" s="497"/>
      <c r="K508" s="497"/>
      <c r="L508" s="497"/>
    </row>
    <row r="509" spans="2:12" ht="12.75">
      <c r="B509" s="1719"/>
      <c r="C509" s="759" t="s">
        <v>4301</v>
      </c>
      <c r="D509" s="1726"/>
      <c r="E509" s="754"/>
      <c r="F509" s="743"/>
      <c r="G509" s="744"/>
      <c r="H509" s="745"/>
      <c r="I509" s="497"/>
      <c r="J509" s="497"/>
      <c r="K509" s="497"/>
      <c r="L509" s="497"/>
    </row>
    <row r="510" spans="2:12" ht="12.75">
      <c r="B510" s="1719"/>
      <c r="C510" s="759" t="s">
        <v>4302</v>
      </c>
      <c r="D510" s="1726"/>
      <c r="E510" s="754"/>
      <c r="F510" s="743"/>
      <c r="G510" s="744"/>
      <c r="H510" s="745"/>
      <c r="I510" s="497"/>
      <c r="J510" s="497"/>
      <c r="K510" s="497"/>
      <c r="L510" s="497"/>
    </row>
    <row r="511" spans="2:12" ht="12.75">
      <c r="B511" s="1719"/>
      <c r="C511" s="759" t="s">
        <v>4303</v>
      </c>
      <c r="D511" s="1726"/>
      <c r="E511" s="754"/>
      <c r="F511" s="743"/>
      <c r="G511" s="744"/>
      <c r="H511" s="745"/>
      <c r="I511" s="497"/>
      <c r="J511" s="497"/>
      <c r="K511" s="497"/>
      <c r="L511" s="497"/>
    </row>
    <row r="512" spans="2:12" ht="12.75">
      <c r="B512" s="1719"/>
      <c r="C512" s="759" t="s">
        <v>4295</v>
      </c>
      <c r="D512" s="1726"/>
      <c r="E512" s="754"/>
      <c r="F512" s="743"/>
      <c r="G512" s="744"/>
      <c r="H512" s="745"/>
      <c r="I512" s="497"/>
      <c r="J512" s="497"/>
      <c r="K512" s="497"/>
      <c r="L512" s="497"/>
    </row>
    <row r="513" spans="2:12" ht="12.75">
      <c r="B513" s="1719"/>
      <c r="C513" s="759" t="s">
        <v>4296</v>
      </c>
      <c r="D513" s="1726"/>
      <c r="E513" s="754"/>
      <c r="F513" s="743"/>
      <c r="G513" s="744"/>
      <c r="H513" s="745"/>
      <c r="I513" s="497"/>
      <c r="J513" s="497"/>
      <c r="K513" s="497"/>
      <c r="L513" s="497"/>
    </row>
    <row r="514" spans="2:12" ht="12.75">
      <c r="B514" s="1719"/>
      <c r="C514" s="759" t="s">
        <v>1798</v>
      </c>
      <c r="D514" s="1726"/>
      <c r="E514" s="754"/>
      <c r="F514" s="743"/>
      <c r="G514" s="744"/>
      <c r="H514" s="745"/>
      <c r="I514" s="497"/>
      <c r="J514" s="497"/>
      <c r="K514" s="497"/>
      <c r="L514" s="497"/>
    </row>
    <row r="515" spans="2:12" ht="12.75">
      <c r="B515" s="1719"/>
      <c r="C515" s="775" t="s">
        <v>4304</v>
      </c>
      <c r="D515" s="1726"/>
      <c r="E515" s="800"/>
      <c r="F515" s="750"/>
      <c r="G515" s="751"/>
      <c r="H515" s="752"/>
      <c r="I515" s="497"/>
      <c r="J515" s="497"/>
      <c r="K515" s="497"/>
      <c r="L515" s="497"/>
    </row>
    <row r="516" spans="2:12" ht="12.75">
      <c r="B516" s="1720"/>
      <c r="C516" s="762" t="s">
        <v>1799</v>
      </c>
      <c r="D516" s="1722"/>
      <c r="E516" s="763" t="s">
        <v>18</v>
      </c>
      <c r="F516" s="770">
        <v>3</v>
      </c>
      <c r="G516" s="1065"/>
      <c r="H516" s="765">
        <f>F516*G516</f>
        <v>0</v>
      </c>
      <c r="I516" s="497"/>
      <c r="J516" s="497"/>
      <c r="K516" s="497"/>
      <c r="L516" s="497"/>
    </row>
    <row r="517" spans="2:12" ht="51">
      <c r="B517" s="1744" t="s">
        <v>3150</v>
      </c>
      <c r="C517" s="768" t="s">
        <v>1800</v>
      </c>
      <c r="D517" s="1724"/>
      <c r="E517" s="801"/>
      <c r="F517" s="738"/>
      <c r="G517" s="739"/>
      <c r="H517" s="740"/>
      <c r="I517" s="497"/>
      <c r="J517" s="497"/>
      <c r="K517" s="497"/>
      <c r="L517" s="497"/>
    </row>
    <row r="518" spans="2:12" ht="12.75">
      <c r="B518" s="1745"/>
      <c r="C518" s="759" t="s">
        <v>1801</v>
      </c>
      <c r="D518" s="1721"/>
      <c r="E518" s="800"/>
      <c r="F518" s="750"/>
      <c r="G518" s="751"/>
      <c r="H518" s="752"/>
      <c r="I518" s="497"/>
      <c r="J518" s="497"/>
      <c r="K518" s="497"/>
      <c r="L518" s="497"/>
    </row>
    <row r="519" spans="2:12" ht="76.5">
      <c r="B519" s="1746"/>
      <c r="C519" s="762" t="s">
        <v>1802</v>
      </c>
      <c r="D519" s="1722"/>
      <c r="E519" s="507" t="s">
        <v>18</v>
      </c>
      <c r="F519" s="530">
        <v>58</v>
      </c>
      <c r="G519" s="1066"/>
      <c r="H519" s="807">
        <f>F519*G519</f>
        <v>0</v>
      </c>
      <c r="I519" s="497"/>
      <c r="J519" s="497"/>
      <c r="K519" s="497"/>
      <c r="L519" s="497"/>
    </row>
    <row r="520" spans="2:12" ht="38.25">
      <c r="B520" s="795" t="s">
        <v>3151</v>
      </c>
      <c r="C520" s="808" t="s">
        <v>1803</v>
      </c>
      <c r="D520" s="1085"/>
      <c r="E520" s="507" t="s">
        <v>18</v>
      </c>
      <c r="F520" s="809">
        <v>20</v>
      </c>
      <c r="G520" s="1066"/>
      <c r="H520" s="807">
        <f>F520*G520</f>
        <v>0</v>
      </c>
      <c r="I520" s="497"/>
      <c r="J520" s="497"/>
      <c r="K520" s="497"/>
      <c r="L520" s="497"/>
    </row>
    <row r="521" spans="2:12" ht="51">
      <c r="B521" s="1744" t="s">
        <v>3152</v>
      </c>
      <c r="C521" s="768" t="s">
        <v>1804</v>
      </c>
      <c r="D521" s="1721"/>
      <c r="E521" s="801"/>
      <c r="F521" s="738"/>
      <c r="G521" s="744"/>
      <c r="H521" s="745"/>
      <c r="I521" s="497"/>
      <c r="J521" s="497"/>
      <c r="K521" s="497"/>
      <c r="L521" s="497"/>
    </row>
    <row r="522" spans="2:12" ht="63.75">
      <c r="B522" s="1745"/>
      <c r="C522" s="759" t="s">
        <v>1805</v>
      </c>
      <c r="D522" s="1721"/>
      <c r="E522" s="754"/>
      <c r="F522" s="743"/>
      <c r="G522" s="744"/>
      <c r="H522" s="745"/>
      <c r="I522" s="497"/>
      <c r="J522" s="497"/>
      <c r="K522" s="497"/>
      <c r="L522" s="497"/>
    </row>
    <row r="523" spans="2:12" ht="63.75">
      <c r="B523" s="1745"/>
      <c r="C523" s="759" t="s">
        <v>1806</v>
      </c>
      <c r="D523" s="1721"/>
      <c r="E523" s="800"/>
      <c r="F523" s="750"/>
      <c r="G523" s="751"/>
      <c r="H523" s="752"/>
      <c r="I523" s="497"/>
      <c r="J523" s="497"/>
      <c r="K523" s="497"/>
      <c r="L523" s="497"/>
    </row>
    <row r="524" spans="2:12" ht="38.25">
      <c r="B524" s="1746"/>
      <c r="C524" s="762" t="s">
        <v>1807</v>
      </c>
      <c r="D524" s="1722"/>
      <c r="E524" s="507" t="s">
        <v>18</v>
      </c>
      <c r="F524" s="770">
        <v>1</v>
      </c>
      <c r="G524" s="1065"/>
      <c r="H524" s="765">
        <f>F524*G524</f>
        <v>0</v>
      </c>
      <c r="I524" s="497"/>
      <c r="J524" s="497"/>
      <c r="K524" s="497"/>
      <c r="L524" s="497"/>
    </row>
    <row r="525" spans="2:12" ht="89.25">
      <c r="B525" s="1723" t="s">
        <v>3153</v>
      </c>
      <c r="C525" s="161" t="s">
        <v>1808</v>
      </c>
      <c r="D525" s="1752"/>
      <c r="E525" s="163"/>
      <c r="F525" s="179"/>
      <c r="G525" s="805"/>
      <c r="H525" s="806"/>
      <c r="I525" s="497"/>
      <c r="J525" s="497"/>
      <c r="K525" s="497"/>
      <c r="L525" s="497"/>
    </row>
    <row r="526" spans="2:12" ht="38.25">
      <c r="B526" s="1720"/>
      <c r="C526" s="162" t="s">
        <v>1809</v>
      </c>
      <c r="D526" s="1753"/>
      <c r="E526" s="507" t="s">
        <v>18</v>
      </c>
      <c r="F526" s="810">
        <v>3</v>
      </c>
      <c r="G526" s="1065"/>
      <c r="H526" s="765">
        <f>F526*G526</f>
        <v>0</v>
      </c>
      <c r="I526" s="497"/>
      <c r="J526" s="497"/>
      <c r="K526" s="497"/>
      <c r="L526" s="497"/>
    </row>
    <row r="527" spans="2:12" ht="25.5">
      <c r="B527" s="1744" t="s">
        <v>3154</v>
      </c>
      <c r="C527" s="811" t="s">
        <v>1810</v>
      </c>
      <c r="D527" s="1750"/>
      <c r="E527" s="163"/>
      <c r="F527" s="179"/>
      <c r="G527" s="805"/>
      <c r="H527" s="806"/>
      <c r="I527" s="497"/>
      <c r="J527" s="497"/>
      <c r="K527" s="497"/>
      <c r="L527" s="497"/>
    </row>
    <row r="528" spans="2:12" ht="12.75">
      <c r="B528" s="1746"/>
      <c r="C528" s="755" t="s">
        <v>1811</v>
      </c>
      <c r="D528" s="1732"/>
      <c r="E528" s="763" t="s">
        <v>18</v>
      </c>
      <c r="F528" s="180">
        <v>2</v>
      </c>
      <c r="G528" s="1067"/>
      <c r="H528" s="812">
        <f>F528*G528</f>
        <v>0</v>
      </c>
      <c r="I528" s="497"/>
      <c r="J528" s="497"/>
      <c r="K528" s="497"/>
      <c r="L528" s="497"/>
    </row>
    <row r="529" spans="2:12" ht="12.75">
      <c r="B529" s="798" t="s">
        <v>3155</v>
      </c>
      <c r="C529" s="14" t="s">
        <v>1812</v>
      </c>
      <c r="D529" s="1085"/>
      <c r="E529" s="763" t="s">
        <v>18</v>
      </c>
      <c r="F529" s="813">
        <v>3</v>
      </c>
      <c r="G529" s="1065"/>
      <c r="H529" s="765">
        <f>F529*G529</f>
        <v>0</v>
      </c>
      <c r="I529" s="497"/>
      <c r="J529" s="497"/>
      <c r="K529" s="497"/>
      <c r="L529" s="497"/>
    </row>
    <row r="530" spans="2:12" ht="51">
      <c r="B530" s="1744" t="s">
        <v>3156</v>
      </c>
      <c r="C530" s="14" t="s">
        <v>1813</v>
      </c>
      <c r="D530" s="1750"/>
      <c r="E530" s="163" t="s">
        <v>1679</v>
      </c>
      <c r="F530" s="179"/>
      <c r="G530" s="805"/>
      <c r="H530" s="806"/>
      <c r="I530" s="497"/>
      <c r="J530" s="497"/>
      <c r="K530" s="497"/>
      <c r="L530" s="497"/>
    </row>
    <row r="531" spans="2:12" ht="12.75">
      <c r="B531" s="1745"/>
      <c r="C531" s="814" t="s">
        <v>1814</v>
      </c>
      <c r="D531" s="1751"/>
      <c r="E531" s="815" t="s">
        <v>1</v>
      </c>
      <c r="F531" s="180">
        <v>37</v>
      </c>
      <c r="G531" s="1065"/>
      <c r="H531" s="765">
        <f>F531*G531</f>
        <v>0</v>
      </c>
      <c r="I531" s="497"/>
      <c r="J531" s="497"/>
      <c r="K531" s="497"/>
      <c r="L531" s="497"/>
    </row>
    <row r="532" spans="2:12" ht="12.75">
      <c r="B532" s="1745"/>
      <c r="C532" s="814" t="s">
        <v>1815</v>
      </c>
      <c r="D532" s="1751"/>
      <c r="E532" s="816" t="s">
        <v>1</v>
      </c>
      <c r="F532" s="178">
        <v>24</v>
      </c>
      <c r="G532" s="1067"/>
      <c r="H532" s="812">
        <f t="shared" ref="H532:H533" si="0">F532*G532</f>
        <v>0</v>
      </c>
      <c r="I532" s="497"/>
      <c r="J532" s="497"/>
      <c r="K532" s="497"/>
      <c r="L532" s="497"/>
    </row>
    <row r="533" spans="2:12" ht="12.75">
      <c r="B533" s="1746"/>
      <c r="C533" s="814" t="s">
        <v>1816</v>
      </c>
      <c r="D533" s="1732"/>
      <c r="E533" s="817" t="s">
        <v>1</v>
      </c>
      <c r="F533" s="813">
        <v>7</v>
      </c>
      <c r="G533" s="1067"/>
      <c r="H533" s="812">
        <f t="shared" si="0"/>
        <v>0</v>
      </c>
      <c r="I533" s="497"/>
      <c r="J533" s="497"/>
      <c r="K533" s="497"/>
      <c r="L533" s="497"/>
    </row>
    <row r="534" spans="2:12" ht="51">
      <c r="B534" s="1744" t="s">
        <v>3157</v>
      </c>
      <c r="C534" s="14" t="s">
        <v>1817</v>
      </c>
      <c r="D534" s="1750"/>
      <c r="E534" s="163"/>
      <c r="F534" s="179"/>
      <c r="G534" s="739"/>
      <c r="H534" s="740"/>
      <c r="I534" s="497"/>
      <c r="J534" s="497"/>
      <c r="K534" s="497"/>
      <c r="L534" s="497"/>
    </row>
    <row r="535" spans="2:12" ht="25.5" customHeight="1">
      <c r="B535" s="1746"/>
      <c r="C535" s="814" t="s">
        <v>1818</v>
      </c>
      <c r="D535" s="1732"/>
      <c r="E535" s="818" t="s">
        <v>1</v>
      </c>
      <c r="F535" s="810">
        <v>1</v>
      </c>
      <c r="G535" s="1067"/>
      <c r="H535" s="812">
        <f>F535*G535</f>
        <v>0</v>
      </c>
      <c r="I535" s="497"/>
      <c r="J535" s="497"/>
      <c r="K535" s="497"/>
      <c r="L535" s="497"/>
    </row>
    <row r="536" spans="2:12" ht="102">
      <c r="B536" s="1744" t="s">
        <v>3158</v>
      </c>
      <c r="C536" s="14" t="s">
        <v>1819</v>
      </c>
      <c r="D536" s="1750"/>
      <c r="E536" s="163" t="s">
        <v>1679</v>
      </c>
      <c r="F536" s="179"/>
      <c r="G536" s="739"/>
      <c r="H536" s="740"/>
      <c r="I536" s="497"/>
      <c r="J536" s="497"/>
      <c r="K536" s="497"/>
      <c r="L536" s="497"/>
    </row>
    <row r="537" spans="2:12" ht="25.5" customHeight="1">
      <c r="B537" s="1745"/>
      <c r="C537" s="814" t="s">
        <v>3159</v>
      </c>
      <c r="D537" s="1751"/>
      <c r="E537" s="815" t="s">
        <v>1</v>
      </c>
      <c r="F537" s="180">
        <v>1</v>
      </c>
      <c r="G537" s="1067"/>
      <c r="H537" s="812">
        <f t="shared" ref="H537:H538" si="1">F537*G537</f>
        <v>0</v>
      </c>
      <c r="I537" s="497"/>
      <c r="J537" s="497"/>
      <c r="K537" s="497"/>
      <c r="L537" s="497"/>
    </row>
    <row r="538" spans="2:12" ht="25.5" customHeight="1">
      <c r="B538" s="1746"/>
      <c r="C538" s="814" t="s">
        <v>3160</v>
      </c>
      <c r="D538" s="1732"/>
      <c r="E538" s="817" t="s">
        <v>1</v>
      </c>
      <c r="F538" s="813">
        <v>1</v>
      </c>
      <c r="G538" s="1067"/>
      <c r="H538" s="812">
        <f t="shared" si="1"/>
        <v>0</v>
      </c>
      <c r="I538" s="497"/>
      <c r="J538" s="497"/>
      <c r="K538" s="497"/>
      <c r="L538" s="497"/>
    </row>
    <row r="539" spans="2:12" ht="76.5">
      <c r="B539" s="1744" t="s">
        <v>3161</v>
      </c>
      <c r="C539" s="819" t="s">
        <v>4305</v>
      </c>
      <c r="D539" s="1750"/>
      <c r="E539" s="163" t="s">
        <v>1679</v>
      </c>
      <c r="F539" s="179"/>
      <c r="G539" s="820"/>
      <c r="H539" s="740"/>
      <c r="I539" s="497"/>
      <c r="J539" s="497"/>
      <c r="K539" s="497"/>
      <c r="L539" s="497"/>
    </row>
    <row r="540" spans="2:12" ht="12.75">
      <c r="B540" s="1745"/>
      <c r="C540" s="814" t="s">
        <v>3162</v>
      </c>
      <c r="D540" s="1751"/>
      <c r="E540" s="815" t="s">
        <v>1025</v>
      </c>
      <c r="F540" s="180">
        <v>550</v>
      </c>
      <c r="G540" s="1067"/>
      <c r="H540" s="812">
        <f t="shared" ref="H540:H549" si="2">F540*G540</f>
        <v>0</v>
      </c>
      <c r="I540" s="497"/>
      <c r="J540" s="497"/>
      <c r="K540" s="497"/>
      <c r="L540" s="497"/>
    </row>
    <row r="541" spans="2:12" ht="12.75">
      <c r="B541" s="1745"/>
      <c r="C541" s="814" t="s">
        <v>3163</v>
      </c>
      <c r="D541" s="1751"/>
      <c r="E541" s="815" t="s">
        <v>1025</v>
      </c>
      <c r="F541" s="178">
        <v>530</v>
      </c>
      <c r="G541" s="1067"/>
      <c r="H541" s="812">
        <f t="shared" si="2"/>
        <v>0</v>
      </c>
      <c r="I541" s="497"/>
      <c r="J541" s="497"/>
      <c r="K541" s="497"/>
      <c r="L541" s="497"/>
    </row>
    <row r="542" spans="2:12" ht="12.75">
      <c r="B542" s="1745"/>
      <c r="C542" s="814" t="s">
        <v>3164</v>
      </c>
      <c r="D542" s="1751"/>
      <c r="E542" s="815" t="s">
        <v>1025</v>
      </c>
      <c r="F542" s="178">
        <v>770</v>
      </c>
      <c r="G542" s="1067"/>
      <c r="H542" s="812">
        <f t="shared" si="2"/>
        <v>0</v>
      </c>
      <c r="I542" s="497"/>
      <c r="J542" s="497"/>
      <c r="K542" s="497"/>
      <c r="L542" s="497"/>
    </row>
    <row r="543" spans="2:12" ht="12.75">
      <c r="B543" s="1745"/>
      <c r="C543" s="814" t="s">
        <v>3165</v>
      </c>
      <c r="D543" s="1751"/>
      <c r="E543" s="815" t="s">
        <v>1025</v>
      </c>
      <c r="F543" s="178">
        <v>425</v>
      </c>
      <c r="G543" s="1067"/>
      <c r="H543" s="812">
        <f t="shared" si="2"/>
        <v>0</v>
      </c>
      <c r="I543" s="497"/>
      <c r="J543" s="497"/>
      <c r="K543" s="497"/>
      <c r="L543" s="497"/>
    </row>
    <row r="544" spans="2:12" ht="12.75">
      <c r="B544" s="1745"/>
      <c r="C544" s="814" t="s">
        <v>3166</v>
      </c>
      <c r="D544" s="1751"/>
      <c r="E544" s="815" t="s">
        <v>1025</v>
      </c>
      <c r="F544" s="178">
        <v>230</v>
      </c>
      <c r="G544" s="1067"/>
      <c r="H544" s="812">
        <f t="shared" si="2"/>
        <v>0</v>
      </c>
      <c r="I544" s="497"/>
      <c r="J544" s="497"/>
      <c r="K544" s="497"/>
      <c r="L544" s="497"/>
    </row>
    <row r="545" spans="2:12" ht="12.75">
      <c r="B545" s="1745"/>
      <c r="C545" s="814" t="s">
        <v>3167</v>
      </c>
      <c r="D545" s="1751"/>
      <c r="E545" s="815" t="s">
        <v>1025</v>
      </c>
      <c r="F545" s="178">
        <v>50</v>
      </c>
      <c r="G545" s="1067"/>
      <c r="H545" s="812">
        <f t="shared" si="2"/>
        <v>0</v>
      </c>
      <c r="I545" s="497"/>
      <c r="J545" s="497"/>
      <c r="K545" s="497"/>
      <c r="L545" s="497"/>
    </row>
    <row r="546" spans="2:12" ht="12.75">
      <c r="B546" s="1745"/>
      <c r="C546" s="814" t="s">
        <v>3168</v>
      </c>
      <c r="D546" s="1751"/>
      <c r="E546" s="815" t="s">
        <v>1025</v>
      </c>
      <c r="F546" s="178">
        <v>105</v>
      </c>
      <c r="G546" s="1067"/>
      <c r="H546" s="812">
        <f t="shared" si="2"/>
        <v>0</v>
      </c>
      <c r="I546" s="497"/>
      <c r="J546" s="497"/>
      <c r="K546" s="497"/>
      <c r="L546" s="497"/>
    </row>
    <row r="547" spans="2:12" ht="12.75">
      <c r="B547" s="1745"/>
      <c r="C547" s="814" t="s">
        <v>3169</v>
      </c>
      <c r="D547" s="1751"/>
      <c r="E547" s="815" t="s">
        <v>1025</v>
      </c>
      <c r="F547" s="178">
        <v>160</v>
      </c>
      <c r="G547" s="1067"/>
      <c r="H547" s="812">
        <f t="shared" si="2"/>
        <v>0</v>
      </c>
      <c r="I547" s="497"/>
      <c r="J547" s="497"/>
      <c r="K547" s="497"/>
      <c r="L547" s="497"/>
    </row>
    <row r="548" spans="2:12" ht="12.75">
      <c r="B548" s="1745"/>
      <c r="C548" s="814" t="s">
        <v>3170</v>
      </c>
      <c r="D548" s="1751"/>
      <c r="E548" s="815" t="s">
        <v>1025</v>
      </c>
      <c r="F548" s="178">
        <v>20</v>
      </c>
      <c r="G548" s="1067"/>
      <c r="H548" s="812">
        <f t="shared" si="2"/>
        <v>0</v>
      </c>
      <c r="I548" s="497"/>
      <c r="J548" s="497"/>
      <c r="K548" s="497"/>
      <c r="L548" s="497"/>
    </row>
    <row r="549" spans="2:12" ht="12.75">
      <c r="B549" s="1746"/>
      <c r="C549" s="814" t="s">
        <v>3171</v>
      </c>
      <c r="D549" s="1732"/>
      <c r="E549" s="815" t="s">
        <v>1025</v>
      </c>
      <c r="F549" s="813">
        <v>45</v>
      </c>
      <c r="G549" s="1067"/>
      <c r="H549" s="812">
        <f t="shared" si="2"/>
        <v>0</v>
      </c>
      <c r="I549" s="497"/>
      <c r="J549" s="497"/>
      <c r="K549" s="497"/>
      <c r="L549" s="497"/>
    </row>
    <row r="550" spans="2:12" ht="38.25">
      <c r="B550" s="1744" t="s">
        <v>3172</v>
      </c>
      <c r="C550" s="14" t="s">
        <v>1820</v>
      </c>
      <c r="D550" s="1750"/>
      <c r="E550" s="163" t="s">
        <v>1679</v>
      </c>
      <c r="F550" s="179"/>
      <c r="G550" s="820"/>
      <c r="H550" s="740"/>
      <c r="I550" s="497"/>
      <c r="J550" s="497"/>
      <c r="K550" s="497"/>
      <c r="L550" s="497"/>
    </row>
    <row r="551" spans="2:12" ht="12.75">
      <c r="B551" s="1745"/>
      <c r="C551" s="814" t="s">
        <v>1821</v>
      </c>
      <c r="D551" s="1751"/>
      <c r="E551" s="815" t="s">
        <v>1025</v>
      </c>
      <c r="F551" s="180">
        <v>320</v>
      </c>
      <c r="G551" s="1067"/>
      <c r="H551" s="812">
        <f t="shared" ref="H551:H554" si="3">F551*G551</f>
        <v>0</v>
      </c>
      <c r="I551" s="497"/>
      <c r="J551" s="497"/>
      <c r="K551" s="497"/>
      <c r="L551" s="497"/>
    </row>
    <row r="552" spans="2:12" ht="12.75">
      <c r="B552" s="1745"/>
      <c r="C552" s="814" t="s">
        <v>1822</v>
      </c>
      <c r="D552" s="1751"/>
      <c r="E552" s="815" t="s">
        <v>1025</v>
      </c>
      <c r="F552" s="178">
        <v>135</v>
      </c>
      <c r="G552" s="1067"/>
      <c r="H552" s="812">
        <f t="shared" si="3"/>
        <v>0</v>
      </c>
      <c r="I552" s="497"/>
      <c r="J552" s="497"/>
      <c r="K552" s="497"/>
      <c r="L552" s="497"/>
    </row>
    <row r="553" spans="2:12" ht="12.75">
      <c r="B553" s="1745"/>
      <c r="C553" s="814" t="s">
        <v>1823</v>
      </c>
      <c r="D553" s="1751"/>
      <c r="E553" s="815" t="s">
        <v>1025</v>
      </c>
      <c r="F553" s="178">
        <v>135</v>
      </c>
      <c r="G553" s="1067"/>
      <c r="H553" s="812">
        <f t="shared" si="3"/>
        <v>0</v>
      </c>
      <c r="I553" s="497"/>
      <c r="J553" s="497"/>
      <c r="K553" s="497"/>
      <c r="L553" s="497"/>
    </row>
    <row r="554" spans="2:12" ht="12.75">
      <c r="B554" s="1746"/>
      <c r="C554" s="814" t="s">
        <v>1824</v>
      </c>
      <c r="D554" s="1732"/>
      <c r="E554" s="815" t="s">
        <v>1025</v>
      </c>
      <c r="F554" s="813">
        <v>35</v>
      </c>
      <c r="G554" s="1067"/>
      <c r="H554" s="812">
        <f t="shared" si="3"/>
        <v>0</v>
      </c>
      <c r="I554" s="497"/>
      <c r="J554" s="497"/>
      <c r="K554" s="497"/>
      <c r="L554" s="497"/>
    </row>
    <row r="555" spans="2:12" ht="38.25">
      <c r="B555" s="1744" t="s">
        <v>3173</v>
      </c>
      <c r="C555" s="14" t="s">
        <v>1825</v>
      </c>
      <c r="D555" s="1750"/>
      <c r="E555" s="163" t="s">
        <v>1679</v>
      </c>
      <c r="F555" s="179"/>
      <c r="G555" s="739"/>
      <c r="H555" s="740"/>
      <c r="I555" s="497"/>
      <c r="J555" s="497"/>
      <c r="K555" s="497"/>
      <c r="L555" s="497"/>
    </row>
    <row r="556" spans="2:12" ht="12.75">
      <c r="B556" s="1745"/>
      <c r="C556" s="814" t="s">
        <v>3174</v>
      </c>
      <c r="D556" s="1751"/>
      <c r="E556" s="815" t="s">
        <v>1025</v>
      </c>
      <c r="F556" s="180">
        <v>260</v>
      </c>
      <c r="G556" s="1067"/>
      <c r="H556" s="812">
        <f t="shared" ref="H556:H561" si="4">F556*G556</f>
        <v>0</v>
      </c>
      <c r="I556" s="497"/>
      <c r="J556" s="497"/>
      <c r="K556" s="497"/>
      <c r="L556" s="497"/>
    </row>
    <row r="557" spans="2:12" ht="12.75">
      <c r="B557" s="1745"/>
      <c r="C557" s="814" t="s">
        <v>3175</v>
      </c>
      <c r="D557" s="1751"/>
      <c r="E557" s="815" t="s">
        <v>1025</v>
      </c>
      <c r="F557" s="178">
        <v>100</v>
      </c>
      <c r="G557" s="1067"/>
      <c r="H557" s="812">
        <f t="shared" si="4"/>
        <v>0</v>
      </c>
      <c r="I557" s="497"/>
      <c r="J557" s="497"/>
      <c r="K557" s="497"/>
      <c r="L557" s="497"/>
    </row>
    <row r="558" spans="2:12" ht="12.75">
      <c r="B558" s="1745"/>
      <c r="C558" s="814" t="s">
        <v>3176</v>
      </c>
      <c r="D558" s="1751"/>
      <c r="E558" s="815" t="s">
        <v>1025</v>
      </c>
      <c r="F558" s="178">
        <v>120</v>
      </c>
      <c r="G558" s="1067"/>
      <c r="H558" s="812">
        <f t="shared" si="4"/>
        <v>0</v>
      </c>
      <c r="I558" s="497"/>
      <c r="J558" s="497"/>
      <c r="K558" s="497"/>
      <c r="L558" s="497"/>
    </row>
    <row r="559" spans="2:12" ht="12.75">
      <c r="B559" s="1746"/>
      <c r="C559" s="814" t="s">
        <v>3177</v>
      </c>
      <c r="D559" s="1732"/>
      <c r="E559" s="815" t="s">
        <v>1025</v>
      </c>
      <c r="F559" s="178">
        <v>35</v>
      </c>
      <c r="G559" s="1067"/>
      <c r="H559" s="812">
        <f t="shared" si="4"/>
        <v>0</v>
      </c>
      <c r="I559" s="497"/>
      <c r="J559" s="497"/>
      <c r="K559" s="497"/>
      <c r="L559" s="497"/>
    </row>
    <row r="560" spans="2:12" ht="38.25">
      <c r="B560" s="798" t="s">
        <v>3178</v>
      </c>
      <c r="C560" s="14" t="s">
        <v>1826</v>
      </c>
      <c r="D560" s="1085"/>
      <c r="E560" s="816" t="s">
        <v>18</v>
      </c>
      <c r="F560" s="178">
        <v>35</v>
      </c>
      <c r="G560" s="1067"/>
      <c r="H560" s="812">
        <f t="shared" si="4"/>
        <v>0</v>
      </c>
      <c r="I560" s="497"/>
      <c r="J560" s="497"/>
      <c r="K560" s="497"/>
      <c r="L560" s="497"/>
    </row>
    <row r="561" spans="2:12" ht="25.5">
      <c r="B561" s="798" t="s">
        <v>3179</v>
      </c>
      <c r="C561" s="14" t="s">
        <v>1827</v>
      </c>
      <c r="D561" s="1085"/>
      <c r="E561" s="817" t="s">
        <v>108</v>
      </c>
      <c r="F561" s="813">
        <v>110</v>
      </c>
      <c r="G561" s="1067"/>
      <c r="H561" s="812">
        <f t="shared" si="4"/>
        <v>0</v>
      </c>
      <c r="I561" s="497"/>
      <c r="J561" s="497"/>
      <c r="K561" s="497"/>
      <c r="L561" s="497"/>
    </row>
    <row r="562" spans="2:12" ht="63.75">
      <c r="B562" s="1744" t="s">
        <v>3180</v>
      </c>
      <c r="C562" s="13" t="s">
        <v>2233</v>
      </c>
      <c r="D562" s="1754"/>
      <c r="E562" s="821"/>
      <c r="F562" s="179"/>
      <c r="G562" s="804"/>
      <c r="H562" s="740"/>
      <c r="I562" s="497"/>
      <c r="J562" s="497"/>
      <c r="K562" s="497"/>
      <c r="L562" s="497"/>
    </row>
    <row r="563" spans="2:12" ht="12.75">
      <c r="B563" s="1745"/>
      <c r="C563" s="13" t="s">
        <v>3181</v>
      </c>
      <c r="D563" s="1755"/>
      <c r="E563" s="815" t="s">
        <v>1</v>
      </c>
      <c r="F563" s="180">
        <v>33</v>
      </c>
      <c r="G563" s="1067"/>
      <c r="H563" s="812">
        <f t="shared" ref="H563:H565" si="5">F563*G563</f>
        <v>0</v>
      </c>
      <c r="I563" s="497"/>
      <c r="J563" s="497"/>
      <c r="K563" s="497"/>
      <c r="L563" s="497"/>
    </row>
    <row r="564" spans="2:12" ht="12.75">
      <c r="B564" s="1745"/>
      <c r="C564" s="13" t="s">
        <v>3182</v>
      </c>
      <c r="D564" s="1755"/>
      <c r="E564" s="815" t="s">
        <v>1</v>
      </c>
      <c r="F564" s="178">
        <v>12</v>
      </c>
      <c r="G564" s="1067"/>
      <c r="H564" s="812">
        <f t="shared" si="5"/>
        <v>0</v>
      </c>
      <c r="I564" s="497"/>
      <c r="J564" s="497"/>
      <c r="K564" s="497"/>
      <c r="L564" s="497"/>
    </row>
    <row r="565" spans="2:12" ht="12.75">
      <c r="B565" s="1746"/>
      <c r="C565" s="13" t="s">
        <v>3183</v>
      </c>
      <c r="D565" s="1756"/>
      <c r="E565" s="815" t="s">
        <v>1</v>
      </c>
      <c r="F565" s="813">
        <v>6</v>
      </c>
      <c r="G565" s="1067"/>
      <c r="H565" s="812">
        <f t="shared" si="5"/>
        <v>0</v>
      </c>
      <c r="I565" s="497"/>
      <c r="J565" s="497"/>
      <c r="K565" s="497"/>
      <c r="L565" s="497"/>
    </row>
    <row r="566" spans="2:12" ht="51">
      <c r="B566" s="1744" t="s">
        <v>3184</v>
      </c>
      <c r="C566" s="13" t="s">
        <v>2234</v>
      </c>
      <c r="D566" s="1754"/>
      <c r="E566" s="821"/>
      <c r="F566" s="179"/>
      <c r="G566" s="822"/>
      <c r="H566" s="806"/>
      <c r="I566" s="497"/>
      <c r="J566" s="497"/>
      <c r="K566" s="497"/>
      <c r="L566" s="497"/>
    </row>
    <row r="567" spans="2:12" ht="12.75">
      <c r="B567" s="1745"/>
      <c r="C567" s="13" t="s">
        <v>3185</v>
      </c>
      <c r="D567" s="1755"/>
      <c r="E567" s="815" t="s">
        <v>1</v>
      </c>
      <c r="F567" s="180">
        <v>3</v>
      </c>
      <c r="G567" s="1067"/>
      <c r="H567" s="812">
        <f t="shared" ref="H567:H571" si="6">F567*G567</f>
        <v>0</v>
      </c>
      <c r="I567" s="497"/>
      <c r="J567" s="497"/>
      <c r="K567" s="497"/>
      <c r="L567" s="497"/>
    </row>
    <row r="568" spans="2:12" ht="12.75">
      <c r="B568" s="1745"/>
      <c r="C568" s="13" t="s">
        <v>3186</v>
      </c>
      <c r="D568" s="1755"/>
      <c r="E568" s="815" t="s">
        <v>1</v>
      </c>
      <c r="F568" s="178">
        <v>8</v>
      </c>
      <c r="G568" s="1067"/>
      <c r="H568" s="812">
        <f t="shared" si="6"/>
        <v>0</v>
      </c>
      <c r="I568" s="497"/>
      <c r="J568" s="497"/>
      <c r="K568" s="497"/>
      <c r="L568" s="497"/>
    </row>
    <row r="569" spans="2:12" ht="12.75">
      <c r="B569" s="1745"/>
      <c r="C569" s="13" t="s">
        <v>3187</v>
      </c>
      <c r="D569" s="1755"/>
      <c r="E569" s="815" t="s">
        <v>1</v>
      </c>
      <c r="F569" s="178">
        <v>30</v>
      </c>
      <c r="G569" s="1067"/>
      <c r="H569" s="812">
        <f t="shared" si="6"/>
        <v>0</v>
      </c>
      <c r="I569" s="497"/>
      <c r="J569" s="497"/>
      <c r="K569" s="497"/>
      <c r="L569" s="497"/>
    </row>
    <row r="570" spans="2:12" ht="12.75">
      <c r="B570" s="1745"/>
      <c r="C570" s="13" t="s">
        <v>3188</v>
      </c>
      <c r="D570" s="1755"/>
      <c r="E570" s="815" t="s">
        <v>1</v>
      </c>
      <c r="F570" s="178">
        <v>3</v>
      </c>
      <c r="G570" s="1067"/>
      <c r="H570" s="812">
        <f t="shared" si="6"/>
        <v>0</v>
      </c>
      <c r="I570" s="497"/>
      <c r="J570" s="497"/>
      <c r="K570" s="497"/>
      <c r="L570" s="497"/>
    </row>
    <row r="571" spans="2:12" ht="12.75">
      <c r="B571" s="1746"/>
      <c r="C571" s="13" t="s">
        <v>3189</v>
      </c>
      <c r="D571" s="1756"/>
      <c r="E571" s="815" t="s">
        <v>1</v>
      </c>
      <c r="F571" s="813">
        <v>6</v>
      </c>
      <c r="G571" s="1067"/>
      <c r="H571" s="812">
        <f t="shared" si="6"/>
        <v>0</v>
      </c>
      <c r="I571" s="497"/>
      <c r="J571" s="497"/>
      <c r="K571" s="497"/>
      <c r="L571" s="497"/>
    </row>
    <row r="572" spans="2:12" ht="25.5">
      <c r="B572" s="1744" t="s">
        <v>3190</v>
      </c>
      <c r="C572" s="13" t="s">
        <v>1832</v>
      </c>
      <c r="D572" s="1754"/>
      <c r="E572" s="821"/>
      <c r="F572" s="179"/>
      <c r="G572" s="822"/>
      <c r="H572" s="806"/>
      <c r="I572" s="497"/>
      <c r="J572" s="497"/>
      <c r="K572" s="497"/>
      <c r="L572" s="497"/>
    </row>
    <row r="573" spans="2:12" ht="25.5" customHeight="1">
      <c r="B573" s="1746"/>
      <c r="C573" s="13" t="s">
        <v>1831</v>
      </c>
      <c r="D573" s="1756"/>
      <c r="E573" s="815" t="s">
        <v>1</v>
      </c>
      <c r="F573" s="810">
        <v>3</v>
      </c>
      <c r="G573" s="1067"/>
      <c r="H573" s="812">
        <f t="shared" ref="H573" si="7">F573*G573</f>
        <v>0</v>
      </c>
      <c r="I573" s="497"/>
      <c r="J573" s="497"/>
      <c r="K573" s="497"/>
      <c r="L573" s="497"/>
    </row>
    <row r="574" spans="2:12" ht="38.25">
      <c r="B574" s="1744" t="s">
        <v>3191</v>
      </c>
      <c r="C574" s="13" t="s">
        <v>1833</v>
      </c>
      <c r="D574" s="1754"/>
      <c r="E574" s="823"/>
      <c r="F574" s="824"/>
      <c r="G574" s="805"/>
      <c r="H574" s="806"/>
      <c r="I574" s="497"/>
      <c r="J574" s="497"/>
      <c r="K574" s="497"/>
      <c r="L574" s="497"/>
    </row>
    <row r="575" spans="2:12" ht="12.75">
      <c r="B575" s="1745"/>
      <c r="C575" s="13" t="s">
        <v>3192</v>
      </c>
      <c r="D575" s="1755"/>
      <c r="E575" s="815" t="s">
        <v>1</v>
      </c>
      <c r="F575" s="825">
        <v>7</v>
      </c>
      <c r="G575" s="1067"/>
      <c r="H575" s="812">
        <f t="shared" ref="H575:H576" si="8">F575*G575</f>
        <v>0</v>
      </c>
      <c r="I575" s="497"/>
      <c r="J575" s="497"/>
      <c r="K575" s="497"/>
      <c r="L575" s="497"/>
    </row>
    <row r="576" spans="2:12" ht="12.75">
      <c r="B576" s="1746"/>
      <c r="C576" s="13" t="s">
        <v>3193</v>
      </c>
      <c r="D576" s="1756"/>
      <c r="E576" s="815" t="s">
        <v>1</v>
      </c>
      <c r="F576" s="813">
        <v>6</v>
      </c>
      <c r="G576" s="1067"/>
      <c r="H576" s="812">
        <f t="shared" si="8"/>
        <v>0</v>
      </c>
      <c r="I576" s="497"/>
      <c r="J576" s="497"/>
      <c r="K576" s="497"/>
      <c r="L576" s="497"/>
    </row>
    <row r="577" spans="2:12" ht="51">
      <c r="B577" s="1744" t="s">
        <v>3194</v>
      </c>
      <c r="C577" s="13" t="s">
        <v>1834</v>
      </c>
      <c r="D577" s="1754"/>
      <c r="E577" s="823"/>
      <c r="F577" s="824"/>
      <c r="G577" s="805"/>
      <c r="H577" s="806"/>
      <c r="I577" s="497"/>
      <c r="J577" s="497"/>
      <c r="K577" s="497"/>
      <c r="L577" s="497"/>
    </row>
    <row r="578" spans="2:12" ht="12.75">
      <c r="B578" s="1746"/>
      <c r="C578" s="13">
        <v>400</v>
      </c>
      <c r="D578" s="1756"/>
      <c r="E578" s="815" t="s">
        <v>1</v>
      </c>
      <c r="F578" s="810">
        <v>12</v>
      </c>
      <c r="G578" s="1067"/>
      <c r="H578" s="812">
        <f t="shared" ref="H578" si="9">F578*G578</f>
        <v>0</v>
      </c>
      <c r="I578" s="497"/>
      <c r="J578" s="497"/>
      <c r="K578" s="497"/>
      <c r="L578" s="497"/>
    </row>
    <row r="579" spans="2:12" ht="63.75">
      <c r="B579" s="1744" t="s">
        <v>3195</v>
      </c>
      <c r="C579" s="13" t="s">
        <v>1835</v>
      </c>
      <c r="D579" s="1754"/>
      <c r="E579" s="163"/>
      <c r="F579" s="179"/>
      <c r="G579" s="805"/>
      <c r="H579" s="806"/>
      <c r="I579" s="497"/>
      <c r="J579" s="497"/>
      <c r="K579" s="497"/>
      <c r="L579" s="497"/>
    </row>
    <row r="580" spans="2:12" ht="12.75">
      <c r="B580" s="1746"/>
      <c r="C580" s="826" t="s">
        <v>3196</v>
      </c>
      <c r="D580" s="1756"/>
      <c r="E580" s="815" t="s">
        <v>1</v>
      </c>
      <c r="F580" s="810">
        <v>10</v>
      </c>
      <c r="G580" s="1067"/>
      <c r="H580" s="812">
        <f t="shared" ref="H580" si="10">F580*G580</f>
        <v>0</v>
      </c>
      <c r="I580" s="497"/>
      <c r="J580" s="497"/>
      <c r="K580" s="497"/>
      <c r="L580" s="497"/>
    </row>
    <row r="581" spans="2:12" ht="63.75">
      <c r="B581" s="1744" t="s">
        <v>3197</v>
      </c>
      <c r="C581" s="13" t="s">
        <v>1836</v>
      </c>
      <c r="D581" s="1754"/>
      <c r="E581" s="163"/>
      <c r="F581" s="179"/>
      <c r="G581" s="805"/>
      <c r="H581" s="806"/>
      <c r="I581" s="497"/>
      <c r="J581" s="497"/>
      <c r="K581" s="497"/>
      <c r="L581" s="497"/>
    </row>
    <row r="582" spans="2:12" ht="12.75">
      <c r="B582" s="1745"/>
      <c r="C582" s="826" t="s">
        <v>3198</v>
      </c>
      <c r="D582" s="1755"/>
      <c r="E582" s="815" t="s">
        <v>1</v>
      </c>
      <c r="F582" s="180">
        <v>1</v>
      </c>
      <c r="G582" s="1067"/>
      <c r="H582" s="812">
        <f t="shared" ref="H582:H587" si="11">F582*G582</f>
        <v>0</v>
      </c>
      <c r="I582" s="497"/>
      <c r="J582" s="497"/>
      <c r="K582" s="497"/>
      <c r="L582" s="497"/>
    </row>
    <row r="583" spans="2:12" ht="12.75">
      <c r="B583" s="1745"/>
      <c r="C583" s="826" t="s">
        <v>3199</v>
      </c>
      <c r="D583" s="1755"/>
      <c r="E583" s="815" t="s">
        <v>1</v>
      </c>
      <c r="F583" s="178">
        <v>18</v>
      </c>
      <c r="G583" s="1067"/>
      <c r="H583" s="812">
        <f t="shared" si="11"/>
        <v>0</v>
      </c>
      <c r="I583" s="497"/>
      <c r="J583" s="497"/>
      <c r="K583" s="497"/>
      <c r="L583" s="497"/>
    </row>
    <row r="584" spans="2:12" ht="12.75">
      <c r="B584" s="1745"/>
      <c r="C584" s="826" t="s">
        <v>3200</v>
      </c>
      <c r="D584" s="1755"/>
      <c r="E584" s="815" t="s">
        <v>1</v>
      </c>
      <c r="F584" s="178">
        <v>2</v>
      </c>
      <c r="G584" s="1067"/>
      <c r="H584" s="812">
        <f t="shared" si="11"/>
        <v>0</v>
      </c>
      <c r="I584" s="497"/>
      <c r="J584" s="497"/>
      <c r="K584" s="497"/>
      <c r="L584" s="497"/>
    </row>
    <row r="585" spans="2:12" ht="12.75">
      <c r="B585" s="1745"/>
      <c r="C585" s="826" t="s">
        <v>3201</v>
      </c>
      <c r="D585" s="1755"/>
      <c r="E585" s="815" t="s">
        <v>1</v>
      </c>
      <c r="F585" s="178">
        <v>2</v>
      </c>
      <c r="G585" s="1067"/>
      <c r="H585" s="812">
        <f t="shared" si="11"/>
        <v>0</v>
      </c>
      <c r="I585" s="497"/>
      <c r="J585" s="497"/>
      <c r="K585" s="497"/>
      <c r="L585" s="497"/>
    </row>
    <row r="586" spans="2:12" ht="12.75">
      <c r="B586" s="1745"/>
      <c r="C586" s="826" t="s">
        <v>3202</v>
      </c>
      <c r="D586" s="1755"/>
      <c r="E586" s="815" t="s">
        <v>1</v>
      </c>
      <c r="F586" s="178">
        <v>6</v>
      </c>
      <c r="G586" s="1067"/>
      <c r="H586" s="812">
        <f t="shared" si="11"/>
        <v>0</v>
      </c>
      <c r="I586" s="497"/>
      <c r="J586" s="497"/>
      <c r="K586" s="497"/>
      <c r="L586" s="497"/>
    </row>
    <row r="587" spans="2:12" ht="12.75">
      <c r="B587" s="1746"/>
      <c r="C587" s="826" t="s">
        <v>3203</v>
      </c>
      <c r="D587" s="1756"/>
      <c r="E587" s="815" t="s">
        <v>1</v>
      </c>
      <c r="F587" s="813">
        <v>8</v>
      </c>
      <c r="G587" s="1067"/>
      <c r="H587" s="812">
        <f t="shared" si="11"/>
        <v>0</v>
      </c>
      <c r="I587" s="497"/>
      <c r="J587" s="497"/>
      <c r="K587" s="497"/>
      <c r="L587" s="497"/>
    </row>
    <row r="588" spans="2:12" ht="63.75">
      <c r="B588" s="1744" t="s">
        <v>3204</v>
      </c>
      <c r="C588" s="13" t="s">
        <v>1837</v>
      </c>
      <c r="D588" s="1754"/>
      <c r="E588" s="163"/>
      <c r="F588" s="179"/>
      <c r="G588" s="805"/>
      <c r="H588" s="806"/>
      <c r="I588" s="497"/>
      <c r="J588" s="497"/>
      <c r="K588" s="497"/>
      <c r="L588" s="497"/>
    </row>
    <row r="589" spans="2:12" ht="12.75">
      <c r="B589" s="1745"/>
      <c r="C589" s="826" t="s">
        <v>3205</v>
      </c>
      <c r="D589" s="1755"/>
      <c r="E589" s="815" t="s">
        <v>1</v>
      </c>
      <c r="F589" s="180">
        <v>12</v>
      </c>
      <c r="G589" s="1067"/>
      <c r="H589" s="812">
        <f t="shared" ref="H589:H590" si="12">F589*G589</f>
        <v>0</v>
      </c>
      <c r="I589" s="497"/>
      <c r="J589" s="497"/>
      <c r="K589" s="497"/>
      <c r="L589" s="497"/>
    </row>
    <row r="590" spans="2:12" ht="12.75">
      <c r="B590" s="1746"/>
      <c r="C590" s="826" t="s">
        <v>3206</v>
      </c>
      <c r="D590" s="1756"/>
      <c r="E590" s="817" t="s">
        <v>1</v>
      </c>
      <c r="F590" s="813">
        <v>9</v>
      </c>
      <c r="G590" s="1067"/>
      <c r="H590" s="812">
        <f t="shared" si="12"/>
        <v>0</v>
      </c>
      <c r="I590" s="497"/>
      <c r="J590" s="497"/>
      <c r="K590" s="497"/>
      <c r="L590" s="497"/>
    </row>
    <row r="591" spans="2:12" ht="51">
      <c r="B591" s="1744" t="s">
        <v>3207</v>
      </c>
      <c r="C591" s="14" t="s">
        <v>1839</v>
      </c>
      <c r="D591" s="1750"/>
      <c r="E591" s="163"/>
      <c r="F591" s="179"/>
      <c r="G591" s="805"/>
      <c r="H591" s="806"/>
      <c r="I591" s="497"/>
      <c r="J591" s="497"/>
      <c r="K591" s="497"/>
      <c r="L591" s="497"/>
    </row>
    <row r="592" spans="2:12" ht="12.75">
      <c r="B592" s="1745"/>
      <c r="C592" s="14" t="s">
        <v>3208</v>
      </c>
      <c r="D592" s="1751"/>
      <c r="E592" s="815" t="s">
        <v>1</v>
      </c>
      <c r="F592" s="180">
        <v>34</v>
      </c>
      <c r="G592" s="1067"/>
      <c r="H592" s="812">
        <f t="shared" ref="H592:H600" si="13">F592*G592</f>
        <v>0</v>
      </c>
      <c r="I592" s="497"/>
      <c r="J592" s="497"/>
      <c r="K592" s="497"/>
      <c r="L592" s="497"/>
    </row>
    <row r="593" spans="2:12" ht="12.75">
      <c r="B593" s="1745"/>
      <c r="C593" s="14" t="s">
        <v>3209</v>
      </c>
      <c r="D593" s="1751"/>
      <c r="E593" s="815" t="s">
        <v>1</v>
      </c>
      <c r="F593" s="178">
        <v>28</v>
      </c>
      <c r="G593" s="1067"/>
      <c r="H593" s="812">
        <f t="shared" si="13"/>
        <v>0</v>
      </c>
      <c r="I593" s="497"/>
      <c r="J593" s="497"/>
      <c r="K593" s="497"/>
      <c r="L593" s="497"/>
    </row>
    <row r="594" spans="2:12" ht="12.75">
      <c r="B594" s="1745"/>
      <c r="C594" s="14" t="s">
        <v>3210</v>
      </c>
      <c r="D594" s="1751"/>
      <c r="E594" s="815" t="s">
        <v>1</v>
      </c>
      <c r="F594" s="178">
        <v>10</v>
      </c>
      <c r="G594" s="1067"/>
      <c r="H594" s="812">
        <f t="shared" si="13"/>
        <v>0</v>
      </c>
      <c r="I594" s="497"/>
      <c r="J594" s="497"/>
      <c r="K594" s="497"/>
      <c r="L594" s="497"/>
    </row>
    <row r="595" spans="2:12" ht="12.75">
      <c r="B595" s="1745"/>
      <c r="C595" s="14" t="s">
        <v>3211</v>
      </c>
      <c r="D595" s="1751"/>
      <c r="E595" s="815" t="s">
        <v>1</v>
      </c>
      <c r="F595" s="178">
        <v>10</v>
      </c>
      <c r="G595" s="1067"/>
      <c r="H595" s="812">
        <f t="shared" si="13"/>
        <v>0</v>
      </c>
      <c r="I595" s="497"/>
      <c r="J595" s="497"/>
      <c r="K595" s="497"/>
      <c r="L595" s="497"/>
    </row>
    <row r="596" spans="2:12" ht="12.75">
      <c r="B596" s="1745"/>
      <c r="C596" s="14" t="s">
        <v>3212</v>
      </c>
      <c r="D596" s="1751"/>
      <c r="E596" s="815" t="s">
        <v>1</v>
      </c>
      <c r="F596" s="178">
        <v>10</v>
      </c>
      <c r="G596" s="1067"/>
      <c r="H596" s="812">
        <f t="shared" si="13"/>
        <v>0</v>
      </c>
      <c r="I596" s="497"/>
      <c r="J596" s="497"/>
      <c r="K596" s="497"/>
      <c r="L596" s="497"/>
    </row>
    <row r="597" spans="2:12" ht="12.75">
      <c r="B597" s="1745"/>
      <c r="C597" s="14" t="s">
        <v>3213</v>
      </c>
      <c r="D597" s="1751"/>
      <c r="E597" s="815" t="s">
        <v>1</v>
      </c>
      <c r="F597" s="178">
        <v>13</v>
      </c>
      <c r="G597" s="1067"/>
      <c r="H597" s="812">
        <f t="shared" si="13"/>
        <v>0</v>
      </c>
      <c r="I597" s="497"/>
      <c r="J597" s="497"/>
      <c r="K597" s="497"/>
      <c r="L597" s="497"/>
    </row>
    <row r="598" spans="2:12" ht="12.75">
      <c r="B598" s="1745"/>
      <c r="C598" s="14" t="s">
        <v>3214</v>
      </c>
      <c r="D598" s="1751"/>
      <c r="E598" s="815" t="s">
        <v>1</v>
      </c>
      <c r="F598" s="178">
        <v>8</v>
      </c>
      <c r="G598" s="1067"/>
      <c r="H598" s="812">
        <f t="shared" si="13"/>
        <v>0</v>
      </c>
      <c r="I598" s="497"/>
      <c r="J598" s="497"/>
      <c r="K598" s="497"/>
      <c r="L598" s="497"/>
    </row>
    <row r="599" spans="2:12" ht="12.75">
      <c r="B599" s="1746"/>
      <c r="C599" s="14" t="s">
        <v>3215</v>
      </c>
      <c r="D599" s="1732"/>
      <c r="E599" s="815" t="s">
        <v>1</v>
      </c>
      <c r="F599" s="178">
        <v>2</v>
      </c>
      <c r="G599" s="1067"/>
      <c r="H599" s="812">
        <f t="shared" si="13"/>
        <v>0</v>
      </c>
      <c r="I599" s="497"/>
      <c r="J599" s="497"/>
      <c r="K599" s="497"/>
      <c r="L599" s="497"/>
    </row>
    <row r="600" spans="2:12" ht="25.5">
      <c r="B600" s="798" t="s">
        <v>3216</v>
      </c>
      <c r="C600" s="14" t="s">
        <v>1840</v>
      </c>
      <c r="D600" s="1085"/>
      <c r="E600" s="211" t="s">
        <v>18</v>
      </c>
      <c r="F600" s="212">
        <v>5</v>
      </c>
      <c r="G600" s="1066"/>
      <c r="H600" s="807">
        <f t="shared" si="13"/>
        <v>0</v>
      </c>
      <c r="I600" s="497"/>
      <c r="J600" s="497"/>
      <c r="K600" s="497"/>
      <c r="L600" s="497"/>
    </row>
    <row r="601" spans="2:12" ht="38.25">
      <c r="B601" s="1744" t="s">
        <v>3217</v>
      </c>
      <c r="C601" s="13" t="s">
        <v>1841</v>
      </c>
      <c r="D601" s="1754"/>
      <c r="E601" s="823"/>
      <c r="F601" s="824"/>
      <c r="G601" s="805"/>
      <c r="H601" s="806"/>
      <c r="I601" s="497"/>
      <c r="J601" s="497"/>
      <c r="K601" s="497"/>
      <c r="L601" s="497"/>
    </row>
    <row r="602" spans="2:12" ht="12.75">
      <c r="B602" s="1745"/>
      <c r="C602" s="13" t="s">
        <v>3218</v>
      </c>
      <c r="D602" s="1755"/>
      <c r="E602" s="827" t="s">
        <v>1025</v>
      </c>
      <c r="F602" s="828">
        <v>145</v>
      </c>
      <c r="G602" s="1067"/>
      <c r="H602" s="812">
        <f t="shared" ref="H602:H606" si="14">F602*G602</f>
        <v>0</v>
      </c>
      <c r="I602" s="497"/>
      <c r="J602" s="497"/>
      <c r="K602" s="497"/>
      <c r="L602" s="497"/>
    </row>
    <row r="603" spans="2:12" ht="12.75">
      <c r="B603" s="1745"/>
      <c r="C603" s="13" t="s">
        <v>3219</v>
      </c>
      <c r="D603" s="1755"/>
      <c r="E603" s="827" t="s">
        <v>1025</v>
      </c>
      <c r="F603" s="829">
        <v>80</v>
      </c>
      <c r="G603" s="1067"/>
      <c r="H603" s="812">
        <f t="shared" si="14"/>
        <v>0</v>
      </c>
      <c r="I603" s="497"/>
      <c r="J603" s="497"/>
      <c r="K603" s="497"/>
      <c r="L603" s="497"/>
    </row>
    <row r="604" spans="2:12" ht="12.75">
      <c r="B604" s="1745"/>
      <c r="C604" s="13" t="s">
        <v>3220</v>
      </c>
      <c r="D604" s="1755"/>
      <c r="E604" s="827" t="s">
        <v>1025</v>
      </c>
      <c r="F604" s="829">
        <v>80</v>
      </c>
      <c r="G604" s="1067"/>
      <c r="H604" s="812">
        <f t="shared" si="14"/>
        <v>0</v>
      </c>
      <c r="I604" s="497"/>
      <c r="J604" s="497"/>
      <c r="K604" s="497"/>
      <c r="L604" s="497"/>
    </row>
    <row r="605" spans="2:12" ht="12.75">
      <c r="B605" s="1745"/>
      <c r="C605" s="13" t="s">
        <v>3221</v>
      </c>
      <c r="D605" s="1755"/>
      <c r="E605" s="827" t="s">
        <v>1025</v>
      </c>
      <c r="F605" s="829">
        <v>55</v>
      </c>
      <c r="G605" s="1067"/>
      <c r="H605" s="812">
        <f t="shared" si="14"/>
        <v>0</v>
      </c>
      <c r="I605" s="497"/>
      <c r="J605" s="497"/>
      <c r="K605" s="497"/>
      <c r="L605" s="497"/>
    </row>
    <row r="606" spans="2:12" ht="12.75">
      <c r="B606" s="1746"/>
      <c r="C606" s="13" t="s">
        <v>3222</v>
      </c>
      <c r="D606" s="1756"/>
      <c r="E606" s="827" t="s">
        <v>1025</v>
      </c>
      <c r="F606" s="830">
        <v>15</v>
      </c>
      <c r="G606" s="1067"/>
      <c r="H606" s="812">
        <f t="shared" si="14"/>
        <v>0</v>
      </c>
      <c r="I606" s="497"/>
      <c r="J606" s="497"/>
      <c r="K606" s="497"/>
      <c r="L606" s="497"/>
    </row>
    <row r="607" spans="2:12" ht="25.5">
      <c r="B607" s="1744" t="s">
        <v>3223</v>
      </c>
      <c r="C607" s="826" t="s">
        <v>1842</v>
      </c>
      <c r="D607" s="1754"/>
      <c r="E607" s="831"/>
      <c r="F607" s="832"/>
      <c r="G607" s="805"/>
      <c r="H607" s="806"/>
      <c r="I607" s="497"/>
      <c r="J607" s="497"/>
      <c r="K607" s="497"/>
      <c r="L607" s="497"/>
    </row>
    <row r="608" spans="2:12" ht="12.75">
      <c r="B608" s="1745"/>
      <c r="C608" s="13" t="s">
        <v>3218</v>
      </c>
      <c r="D608" s="1755"/>
      <c r="E608" s="833" t="s">
        <v>1</v>
      </c>
      <c r="F608" s="828">
        <v>36</v>
      </c>
      <c r="G608" s="1067"/>
      <c r="H608" s="812">
        <f t="shared" ref="H608:H611" si="15">F608*G608</f>
        <v>0</v>
      </c>
      <c r="I608" s="497"/>
      <c r="J608" s="497"/>
      <c r="K608" s="497"/>
      <c r="L608" s="497"/>
    </row>
    <row r="609" spans="2:12" ht="12.75">
      <c r="B609" s="1745"/>
      <c r="C609" s="13" t="s">
        <v>3219</v>
      </c>
      <c r="D609" s="1755"/>
      <c r="E609" s="833" t="s">
        <v>1</v>
      </c>
      <c r="F609" s="829">
        <v>10</v>
      </c>
      <c r="G609" s="1067"/>
      <c r="H609" s="812">
        <f t="shared" si="15"/>
        <v>0</v>
      </c>
      <c r="I609" s="497"/>
      <c r="J609" s="497"/>
      <c r="K609" s="497"/>
      <c r="L609" s="497"/>
    </row>
    <row r="610" spans="2:12" ht="12.75">
      <c r="B610" s="1745"/>
      <c r="C610" s="13" t="s">
        <v>3224</v>
      </c>
      <c r="D610" s="1755"/>
      <c r="E610" s="833" t="s">
        <v>1</v>
      </c>
      <c r="F610" s="829">
        <v>12</v>
      </c>
      <c r="G610" s="1067"/>
      <c r="H610" s="812">
        <f t="shared" si="15"/>
        <v>0</v>
      </c>
      <c r="I610" s="497"/>
      <c r="J610" s="497"/>
      <c r="K610" s="497"/>
      <c r="L610" s="497"/>
    </row>
    <row r="611" spans="2:12" ht="12.75">
      <c r="B611" s="1746"/>
      <c r="C611" s="13" t="s">
        <v>3221</v>
      </c>
      <c r="D611" s="1756"/>
      <c r="E611" s="833" t="s">
        <v>1</v>
      </c>
      <c r="F611" s="830">
        <v>12</v>
      </c>
      <c r="G611" s="1067"/>
      <c r="H611" s="812">
        <f t="shared" si="15"/>
        <v>0</v>
      </c>
      <c r="I611" s="497"/>
      <c r="J611" s="497"/>
      <c r="K611" s="497"/>
      <c r="L611" s="497"/>
    </row>
    <row r="612" spans="2:12" ht="25.5">
      <c r="B612" s="1744" t="s">
        <v>3223</v>
      </c>
      <c r="C612" s="826" t="s">
        <v>1843</v>
      </c>
      <c r="D612" s="1754"/>
      <c r="E612" s="831"/>
      <c r="F612" s="832"/>
      <c r="G612" s="805"/>
      <c r="H612" s="806"/>
      <c r="I612" s="497"/>
      <c r="J612" s="497"/>
      <c r="K612" s="497"/>
      <c r="L612" s="497"/>
    </row>
    <row r="613" spans="2:12" ht="12.75">
      <c r="B613" s="1745"/>
      <c r="C613" s="13" t="s">
        <v>3218</v>
      </c>
      <c r="D613" s="1755"/>
      <c r="E613" s="833" t="s">
        <v>1</v>
      </c>
      <c r="F613" s="828">
        <v>69</v>
      </c>
      <c r="G613" s="1067"/>
      <c r="H613" s="812">
        <f t="shared" ref="H613:H616" si="16">F613*G613</f>
        <v>0</v>
      </c>
      <c r="I613" s="497"/>
      <c r="J613" s="497"/>
      <c r="K613" s="497"/>
      <c r="L613" s="497"/>
    </row>
    <row r="614" spans="2:12" ht="12.75">
      <c r="B614" s="1745"/>
      <c r="C614" s="13" t="s">
        <v>3219</v>
      </c>
      <c r="D614" s="1755"/>
      <c r="E614" s="833" t="s">
        <v>1</v>
      </c>
      <c r="F614" s="829">
        <v>37</v>
      </c>
      <c r="G614" s="1067"/>
      <c r="H614" s="812">
        <f t="shared" si="16"/>
        <v>0</v>
      </c>
      <c r="I614" s="497"/>
      <c r="J614" s="497"/>
      <c r="K614" s="497"/>
      <c r="L614" s="497"/>
    </row>
    <row r="615" spans="2:12" ht="12.75">
      <c r="B615" s="1745"/>
      <c r="C615" s="13" t="s">
        <v>3224</v>
      </c>
      <c r="D615" s="1755"/>
      <c r="E615" s="833" t="s">
        <v>1</v>
      </c>
      <c r="F615" s="829">
        <v>13</v>
      </c>
      <c r="G615" s="1067"/>
      <c r="H615" s="812">
        <f t="shared" si="16"/>
        <v>0</v>
      </c>
      <c r="I615" s="497"/>
      <c r="J615" s="497"/>
      <c r="K615" s="497"/>
      <c r="L615" s="497"/>
    </row>
    <row r="616" spans="2:12" ht="12.75">
      <c r="B616" s="1746"/>
      <c r="C616" s="13" t="s">
        <v>3221</v>
      </c>
      <c r="D616" s="1756"/>
      <c r="E616" s="833" t="s">
        <v>1</v>
      </c>
      <c r="F616" s="830">
        <v>1</v>
      </c>
      <c r="G616" s="1067"/>
      <c r="H616" s="812">
        <f t="shared" si="16"/>
        <v>0</v>
      </c>
      <c r="I616" s="497"/>
      <c r="J616" s="497"/>
      <c r="K616" s="497"/>
      <c r="L616" s="497"/>
    </row>
    <row r="617" spans="2:12" ht="25.5">
      <c r="B617" s="1744" t="s">
        <v>3225</v>
      </c>
      <c r="C617" s="13" t="s">
        <v>1844</v>
      </c>
      <c r="D617" s="1754"/>
      <c r="E617" s="834"/>
      <c r="F617" s="835"/>
      <c r="G617" s="822"/>
      <c r="H617" s="806"/>
      <c r="I617" s="497"/>
      <c r="J617" s="497"/>
      <c r="K617" s="497"/>
      <c r="L617" s="497"/>
    </row>
    <row r="618" spans="2:12" ht="12.75">
      <c r="B618" s="1745"/>
      <c r="C618" s="13" t="s">
        <v>3226</v>
      </c>
      <c r="D618" s="1755"/>
      <c r="E618" s="833" t="s">
        <v>1</v>
      </c>
      <c r="F618" s="825">
        <v>4</v>
      </c>
      <c r="G618" s="1067"/>
      <c r="H618" s="812">
        <f t="shared" ref="H618:H624" si="17">F618*G618</f>
        <v>0</v>
      </c>
      <c r="I618" s="497"/>
      <c r="J618" s="497"/>
      <c r="K618" s="497"/>
      <c r="L618" s="497"/>
    </row>
    <row r="619" spans="2:12" ht="12.75">
      <c r="B619" s="1745"/>
      <c r="C619" s="13" t="s">
        <v>3227</v>
      </c>
      <c r="D619" s="1755"/>
      <c r="E619" s="833" t="s">
        <v>1</v>
      </c>
      <c r="F619" s="836">
        <v>4</v>
      </c>
      <c r="G619" s="1067"/>
      <c r="H619" s="812">
        <f t="shared" si="17"/>
        <v>0</v>
      </c>
      <c r="I619" s="497"/>
      <c r="J619" s="497"/>
      <c r="K619" s="497"/>
      <c r="L619" s="497"/>
    </row>
    <row r="620" spans="2:12" ht="12.75">
      <c r="B620" s="1745"/>
      <c r="C620" s="13" t="s">
        <v>3228</v>
      </c>
      <c r="D620" s="1755"/>
      <c r="E620" s="833" t="s">
        <v>1</v>
      </c>
      <c r="F620" s="836">
        <v>8</v>
      </c>
      <c r="G620" s="1067"/>
      <c r="H620" s="812">
        <f t="shared" si="17"/>
        <v>0</v>
      </c>
      <c r="I620" s="497"/>
      <c r="J620" s="497"/>
      <c r="K620" s="497"/>
      <c r="L620" s="497"/>
    </row>
    <row r="621" spans="2:12" ht="12.75">
      <c r="B621" s="1745"/>
      <c r="C621" s="13" t="s">
        <v>3229</v>
      </c>
      <c r="D621" s="1755"/>
      <c r="E621" s="833" t="s">
        <v>1</v>
      </c>
      <c r="F621" s="836">
        <v>8</v>
      </c>
      <c r="G621" s="1067"/>
      <c r="H621" s="812">
        <f t="shared" si="17"/>
        <v>0</v>
      </c>
      <c r="I621" s="497"/>
      <c r="J621" s="497"/>
      <c r="K621" s="497"/>
      <c r="L621" s="497"/>
    </row>
    <row r="622" spans="2:12" ht="12.75">
      <c r="B622" s="1745"/>
      <c r="C622" s="13" t="s">
        <v>3230</v>
      </c>
      <c r="D622" s="1755"/>
      <c r="E622" s="833" t="s">
        <v>1</v>
      </c>
      <c r="F622" s="836">
        <v>2</v>
      </c>
      <c r="G622" s="1067"/>
      <c r="H622" s="812">
        <f t="shared" si="17"/>
        <v>0</v>
      </c>
      <c r="I622" s="497"/>
      <c r="J622" s="497"/>
      <c r="K622" s="497"/>
      <c r="L622" s="497"/>
    </row>
    <row r="623" spans="2:12" ht="12.75">
      <c r="B623" s="1745"/>
      <c r="C623" s="13" t="s">
        <v>3231</v>
      </c>
      <c r="D623" s="1755"/>
      <c r="E623" s="833" t="s">
        <v>1</v>
      </c>
      <c r="F623" s="836">
        <v>2</v>
      </c>
      <c r="G623" s="1067"/>
      <c r="H623" s="812">
        <f t="shared" si="17"/>
        <v>0</v>
      </c>
      <c r="I623" s="497"/>
      <c r="J623" s="497"/>
      <c r="K623" s="497"/>
      <c r="L623" s="497"/>
    </row>
    <row r="624" spans="2:12" ht="12.75">
      <c r="B624" s="1746"/>
      <c r="C624" s="13" t="s">
        <v>3232</v>
      </c>
      <c r="D624" s="1756"/>
      <c r="E624" s="833" t="s">
        <v>1</v>
      </c>
      <c r="F624" s="837">
        <v>1</v>
      </c>
      <c r="G624" s="1067"/>
      <c r="H624" s="812">
        <f t="shared" si="17"/>
        <v>0</v>
      </c>
      <c r="I624" s="497"/>
      <c r="J624" s="497"/>
      <c r="K624" s="497"/>
      <c r="L624" s="497"/>
    </row>
    <row r="625" spans="2:12" ht="63.75">
      <c r="B625" s="1744" t="s">
        <v>3233</v>
      </c>
      <c r="C625" s="16" t="s">
        <v>1845</v>
      </c>
      <c r="D625" s="1724"/>
      <c r="E625" s="823"/>
      <c r="F625" s="835"/>
      <c r="G625" s="822"/>
      <c r="H625" s="806"/>
      <c r="I625" s="497"/>
      <c r="J625" s="497"/>
      <c r="K625" s="497"/>
      <c r="L625" s="497"/>
    </row>
    <row r="626" spans="2:12" ht="12.75">
      <c r="B626" s="1746"/>
      <c r="C626" s="16" t="s">
        <v>1846</v>
      </c>
      <c r="D626" s="1722"/>
      <c r="E626" s="838" t="s">
        <v>18</v>
      </c>
      <c r="F626" s="839">
        <v>4</v>
      </c>
      <c r="G626" s="1067"/>
      <c r="H626" s="812">
        <f t="shared" ref="H626:H633" si="18">F626*G626</f>
        <v>0</v>
      </c>
      <c r="I626" s="497"/>
      <c r="J626" s="497"/>
      <c r="K626" s="497"/>
      <c r="L626" s="497"/>
    </row>
    <row r="627" spans="2:12" ht="102">
      <c r="B627" s="798" t="s">
        <v>3234</v>
      </c>
      <c r="C627" s="840" t="s">
        <v>4306</v>
      </c>
      <c r="D627" s="1086"/>
      <c r="E627" s="841" t="s">
        <v>108</v>
      </c>
      <c r="F627" s="842">
        <v>1500</v>
      </c>
      <c r="G627" s="1066"/>
      <c r="H627" s="807">
        <f t="shared" si="18"/>
        <v>0</v>
      </c>
      <c r="I627" s="497"/>
      <c r="J627" s="497"/>
      <c r="K627" s="497"/>
      <c r="L627" s="497"/>
    </row>
    <row r="628" spans="2:12" ht="51">
      <c r="B628" s="798" t="s">
        <v>3235</v>
      </c>
      <c r="C628" s="13" t="s">
        <v>1847</v>
      </c>
      <c r="D628" s="1086"/>
      <c r="E628" s="209" t="s">
        <v>1025</v>
      </c>
      <c r="F628" s="843">
        <v>350</v>
      </c>
      <c r="G628" s="1066"/>
      <c r="H628" s="807">
        <f t="shared" si="18"/>
        <v>0</v>
      </c>
      <c r="I628" s="497"/>
      <c r="J628" s="497"/>
      <c r="K628" s="497"/>
      <c r="L628" s="497"/>
    </row>
    <row r="629" spans="2:12" ht="51">
      <c r="B629" s="798" t="s">
        <v>3236</v>
      </c>
      <c r="C629" s="13" t="s">
        <v>1848</v>
      </c>
      <c r="D629" s="1086"/>
      <c r="E629" s="844" t="s">
        <v>15</v>
      </c>
      <c r="F629" s="845">
        <v>25</v>
      </c>
      <c r="G629" s="1066"/>
      <c r="H629" s="807">
        <f t="shared" si="18"/>
        <v>0</v>
      </c>
      <c r="I629" s="497"/>
      <c r="J629" s="497"/>
      <c r="K629" s="497"/>
      <c r="L629" s="497"/>
    </row>
    <row r="630" spans="2:12" ht="38.25">
      <c r="B630" s="798" t="s">
        <v>3237</v>
      </c>
      <c r="C630" s="16" t="s">
        <v>1849</v>
      </c>
      <c r="D630" s="1083"/>
      <c r="E630" s="846" t="s">
        <v>1</v>
      </c>
      <c r="F630" s="845">
        <v>175</v>
      </c>
      <c r="G630" s="1066"/>
      <c r="H630" s="807">
        <f t="shared" si="18"/>
        <v>0</v>
      </c>
      <c r="I630" s="497"/>
      <c r="J630" s="497"/>
      <c r="K630" s="497"/>
      <c r="L630" s="497"/>
    </row>
    <row r="631" spans="2:12" ht="38.25">
      <c r="B631" s="798" t="s">
        <v>3238</v>
      </c>
      <c r="C631" s="13" t="s">
        <v>1850</v>
      </c>
      <c r="D631" s="1086"/>
      <c r="E631" s="209" t="s">
        <v>108</v>
      </c>
      <c r="F631" s="210">
        <v>50</v>
      </c>
      <c r="G631" s="1066"/>
      <c r="H631" s="807">
        <f t="shared" si="18"/>
        <v>0</v>
      </c>
      <c r="I631" s="497"/>
      <c r="J631" s="497"/>
      <c r="K631" s="497"/>
      <c r="L631" s="497"/>
    </row>
    <row r="632" spans="2:12" ht="38.25">
      <c r="B632" s="798" t="s">
        <v>3239</v>
      </c>
      <c r="C632" s="13" t="s">
        <v>2152</v>
      </c>
      <c r="D632" s="1086"/>
      <c r="E632" s="209" t="s">
        <v>18</v>
      </c>
      <c r="F632" s="210">
        <v>55</v>
      </c>
      <c r="G632" s="1066"/>
      <c r="H632" s="807">
        <f t="shared" si="18"/>
        <v>0</v>
      </c>
      <c r="I632" s="497"/>
      <c r="J632" s="497"/>
      <c r="K632" s="497"/>
      <c r="L632" s="497"/>
    </row>
    <row r="633" spans="2:12" ht="51">
      <c r="B633" s="798" t="s">
        <v>3240</v>
      </c>
      <c r="C633" s="13" t="s">
        <v>1851</v>
      </c>
      <c r="D633" s="1086"/>
      <c r="E633" s="211" t="s">
        <v>15</v>
      </c>
      <c r="F633" s="212">
        <v>4</v>
      </c>
      <c r="G633" s="1066"/>
      <c r="H633" s="807">
        <f t="shared" si="18"/>
        <v>0</v>
      </c>
      <c r="I633" s="497"/>
      <c r="J633" s="497"/>
      <c r="K633" s="497"/>
      <c r="L633" s="497"/>
    </row>
    <row r="634" spans="2:12" ht="63.75">
      <c r="B634" s="1744" t="s">
        <v>3241</v>
      </c>
      <c r="C634" s="14" t="s">
        <v>1852</v>
      </c>
      <c r="D634" s="1750"/>
      <c r="E634" s="163"/>
      <c r="F634" s="179"/>
      <c r="G634" s="822"/>
      <c r="H634" s="806"/>
      <c r="I634" s="497"/>
      <c r="J634" s="497"/>
      <c r="K634" s="497"/>
      <c r="L634" s="497"/>
    </row>
    <row r="635" spans="2:12" ht="12.75">
      <c r="B635" s="1745"/>
      <c r="C635" s="14" t="s">
        <v>3243</v>
      </c>
      <c r="D635" s="1751"/>
      <c r="E635" s="833" t="s">
        <v>1</v>
      </c>
      <c r="F635" s="180">
        <v>1</v>
      </c>
      <c r="G635" s="1067"/>
      <c r="H635" s="812">
        <f t="shared" ref="H635:H652" si="19">F635*G635</f>
        <v>0</v>
      </c>
      <c r="I635" s="497"/>
      <c r="J635" s="497"/>
      <c r="K635" s="497"/>
      <c r="L635" s="497"/>
    </row>
    <row r="636" spans="2:12" ht="12.75">
      <c r="B636" s="1745"/>
      <c r="C636" s="14" t="s">
        <v>3244</v>
      </c>
      <c r="D636" s="1751"/>
      <c r="E636" s="833" t="s">
        <v>1</v>
      </c>
      <c r="F636" s="178">
        <v>1</v>
      </c>
      <c r="G636" s="1067"/>
      <c r="H636" s="812">
        <f t="shared" si="19"/>
        <v>0</v>
      </c>
      <c r="I636" s="497"/>
      <c r="J636" s="497"/>
      <c r="K636" s="497"/>
      <c r="L636" s="497"/>
    </row>
    <row r="637" spans="2:12" ht="12.75">
      <c r="B637" s="1745"/>
      <c r="C637" s="14" t="s">
        <v>3245</v>
      </c>
      <c r="D637" s="1751"/>
      <c r="E637" s="833" t="s">
        <v>1</v>
      </c>
      <c r="F637" s="178">
        <v>1</v>
      </c>
      <c r="G637" s="1067"/>
      <c r="H637" s="812">
        <f t="shared" si="19"/>
        <v>0</v>
      </c>
      <c r="I637" s="497"/>
      <c r="J637" s="497"/>
      <c r="K637" s="497"/>
      <c r="L637" s="497"/>
    </row>
    <row r="638" spans="2:12" ht="12.75">
      <c r="B638" s="1745"/>
      <c r="C638" s="14" t="s">
        <v>3246</v>
      </c>
      <c r="D638" s="1751"/>
      <c r="E638" s="833" t="s">
        <v>1</v>
      </c>
      <c r="F638" s="178">
        <v>1</v>
      </c>
      <c r="G638" s="1067"/>
      <c r="H638" s="812">
        <f t="shared" si="19"/>
        <v>0</v>
      </c>
      <c r="I638" s="497"/>
      <c r="J638" s="497"/>
      <c r="K638" s="497"/>
      <c r="L638" s="497"/>
    </row>
    <row r="639" spans="2:12" ht="12.75">
      <c r="B639" s="1745"/>
      <c r="C639" s="14" t="s">
        <v>3247</v>
      </c>
      <c r="D639" s="1751"/>
      <c r="E639" s="833" t="s">
        <v>1</v>
      </c>
      <c r="F639" s="178">
        <v>1</v>
      </c>
      <c r="G639" s="1067"/>
      <c r="H639" s="812">
        <f t="shared" si="19"/>
        <v>0</v>
      </c>
      <c r="I639" s="497"/>
      <c r="J639" s="497"/>
      <c r="K639" s="497"/>
      <c r="L639" s="497"/>
    </row>
    <row r="640" spans="2:12" ht="12.75">
      <c r="B640" s="1745"/>
      <c r="C640" s="14" t="s">
        <v>3248</v>
      </c>
      <c r="D640" s="1751"/>
      <c r="E640" s="833" t="s">
        <v>1</v>
      </c>
      <c r="F640" s="178">
        <v>1</v>
      </c>
      <c r="G640" s="1067"/>
      <c r="H640" s="812">
        <f t="shared" si="19"/>
        <v>0</v>
      </c>
      <c r="I640" s="497"/>
      <c r="J640" s="497"/>
      <c r="K640" s="497"/>
      <c r="L640" s="497"/>
    </row>
    <row r="641" spans="2:12" ht="12.75">
      <c r="B641" s="1745"/>
      <c r="C641" s="14" t="s">
        <v>3249</v>
      </c>
      <c r="D641" s="1751"/>
      <c r="E641" s="833" t="s">
        <v>1</v>
      </c>
      <c r="F641" s="178">
        <v>1</v>
      </c>
      <c r="G641" s="1067"/>
      <c r="H641" s="812">
        <f t="shared" si="19"/>
        <v>0</v>
      </c>
      <c r="I641" s="497"/>
      <c r="J641" s="497"/>
      <c r="K641" s="497"/>
      <c r="L641" s="497"/>
    </row>
    <row r="642" spans="2:12" ht="12.75">
      <c r="B642" s="1745"/>
      <c r="C642" s="14" t="s">
        <v>3250</v>
      </c>
      <c r="D642" s="1751"/>
      <c r="E642" s="833" t="s">
        <v>1</v>
      </c>
      <c r="F642" s="178">
        <v>1</v>
      </c>
      <c r="G642" s="1067"/>
      <c r="H642" s="812">
        <f t="shared" si="19"/>
        <v>0</v>
      </c>
      <c r="I642" s="497"/>
      <c r="J642" s="497"/>
      <c r="K642" s="497"/>
      <c r="L642" s="497"/>
    </row>
    <row r="643" spans="2:12" ht="12.75">
      <c r="B643" s="1745"/>
      <c r="C643" s="14" t="s">
        <v>3251</v>
      </c>
      <c r="D643" s="1751"/>
      <c r="E643" s="833" t="s">
        <v>1</v>
      </c>
      <c r="F643" s="178">
        <v>1</v>
      </c>
      <c r="G643" s="1067"/>
      <c r="H643" s="812">
        <f t="shared" si="19"/>
        <v>0</v>
      </c>
      <c r="I643" s="497"/>
      <c r="J643" s="497"/>
      <c r="K643" s="497"/>
      <c r="L643" s="497"/>
    </row>
    <row r="644" spans="2:12" ht="12.75">
      <c r="B644" s="1745"/>
      <c r="C644" s="14" t="s">
        <v>3252</v>
      </c>
      <c r="D644" s="1751"/>
      <c r="E644" s="833" t="s">
        <v>1</v>
      </c>
      <c r="F644" s="178">
        <v>1</v>
      </c>
      <c r="G644" s="1067"/>
      <c r="H644" s="812">
        <f t="shared" si="19"/>
        <v>0</v>
      </c>
      <c r="I644" s="497"/>
      <c r="J644" s="497"/>
      <c r="K644" s="497"/>
      <c r="L644" s="497"/>
    </row>
    <row r="645" spans="2:12" ht="12.75">
      <c r="B645" s="1745"/>
      <c r="C645" s="14" t="s">
        <v>3253</v>
      </c>
      <c r="D645" s="1751"/>
      <c r="E645" s="833" t="s">
        <v>1</v>
      </c>
      <c r="F645" s="178">
        <v>1</v>
      </c>
      <c r="G645" s="1067"/>
      <c r="H645" s="812">
        <f t="shared" si="19"/>
        <v>0</v>
      </c>
      <c r="I645" s="497"/>
      <c r="J645" s="497"/>
      <c r="K645" s="497"/>
      <c r="L645" s="497"/>
    </row>
    <row r="646" spans="2:12" ht="12.75">
      <c r="B646" s="1745"/>
      <c r="C646" s="14" t="s">
        <v>3254</v>
      </c>
      <c r="D646" s="1751"/>
      <c r="E646" s="833" t="s">
        <v>1</v>
      </c>
      <c r="F646" s="178">
        <v>1</v>
      </c>
      <c r="G646" s="1067"/>
      <c r="H646" s="812">
        <f t="shared" si="19"/>
        <v>0</v>
      </c>
      <c r="I646" s="497"/>
      <c r="J646" s="497"/>
      <c r="K646" s="497"/>
      <c r="L646" s="497"/>
    </row>
    <row r="647" spans="2:12" ht="12.75">
      <c r="B647" s="1745"/>
      <c r="C647" s="14" t="s">
        <v>3255</v>
      </c>
      <c r="D647" s="1751"/>
      <c r="E647" s="833" t="s">
        <v>1</v>
      </c>
      <c r="F647" s="178">
        <v>1</v>
      </c>
      <c r="G647" s="1067"/>
      <c r="H647" s="812">
        <f t="shared" si="19"/>
        <v>0</v>
      </c>
      <c r="I647" s="497"/>
      <c r="J647" s="497"/>
      <c r="K647" s="497"/>
      <c r="L647" s="497"/>
    </row>
    <row r="648" spans="2:12" ht="12.75">
      <c r="B648" s="1745"/>
      <c r="C648" s="14" t="s">
        <v>3256</v>
      </c>
      <c r="D648" s="1751"/>
      <c r="E648" s="833" t="s">
        <v>1</v>
      </c>
      <c r="F648" s="178">
        <v>1</v>
      </c>
      <c r="G648" s="1067"/>
      <c r="H648" s="812">
        <f t="shared" si="19"/>
        <v>0</v>
      </c>
      <c r="I648" s="497"/>
      <c r="J648" s="497"/>
      <c r="K648" s="497"/>
      <c r="L648" s="497"/>
    </row>
    <row r="649" spans="2:12" ht="12.75">
      <c r="B649" s="1745"/>
      <c r="C649" s="14" t="s">
        <v>3257</v>
      </c>
      <c r="D649" s="1751"/>
      <c r="E649" s="833" t="s">
        <v>1</v>
      </c>
      <c r="F649" s="178">
        <v>1</v>
      </c>
      <c r="G649" s="1067"/>
      <c r="H649" s="812">
        <f t="shared" si="19"/>
        <v>0</v>
      </c>
      <c r="I649" s="497"/>
      <c r="J649" s="497"/>
      <c r="K649" s="497"/>
      <c r="L649" s="497"/>
    </row>
    <row r="650" spans="2:12" ht="12.75">
      <c r="B650" s="1745"/>
      <c r="C650" s="14" t="s">
        <v>3258</v>
      </c>
      <c r="D650" s="1751"/>
      <c r="E650" s="833" t="s">
        <v>1</v>
      </c>
      <c r="F650" s="178">
        <v>1</v>
      </c>
      <c r="G650" s="1067"/>
      <c r="H650" s="812">
        <f t="shared" si="19"/>
        <v>0</v>
      </c>
      <c r="I650" s="497"/>
      <c r="J650" s="497"/>
      <c r="K650" s="497"/>
      <c r="L650" s="497"/>
    </row>
    <row r="651" spans="2:12" ht="12.75">
      <c r="B651" s="1746"/>
      <c r="C651" s="14" t="s">
        <v>3259</v>
      </c>
      <c r="D651" s="1732"/>
      <c r="E651" s="833" t="s">
        <v>1</v>
      </c>
      <c r="F651" s="178">
        <v>1</v>
      </c>
      <c r="G651" s="1067"/>
      <c r="H651" s="812">
        <f t="shared" si="19"/>
        <v>0</v>
      </c>
      <c r="I651" s="497"/>
      <c r="J651" s="497"/>
      <c r="K651" s="497"/>
      <c r="L651" s="497"/>
    </row>
    <row r="652" spans="2:12" ht="76.5">
      <c r="B652" s="798" t="s">
        <v>3242</v>
      </c>
      <c r="C652" s="13" t="s">
        <v>1853</v>
      </c>
      <c r="D652" s="1086"/>
      <c r="E652" s="847" t="s">
        <v>18</v>
      </c>
      <c r="F652" s="848">
        <v>1</v>
      </c>
      <c r="G652" s="1066"/>
      <c r="H652" s="807">
        <f t="shared" si="19"/>
        <v>0</v>
      </c>
      <c r="I652" s="497"/>
      <c r="J652" s="497"/>
      <c r="K652" s="497"/>
      <c r="L652" s="497"/>
    </row>
    <row r="653" spans="2:12" ht="38.25">
      <c r="B653" s="1744" t="s">
        <v>3260</v>
      </c>
      <c r="C653" s="849" t="s">
        <v>1854</v>
      </c>
      <c r="D653" s="1724"/>
      <c r="E653" s="831"/>
      <c r="F653" s="832"/>
      <c r="G653" s="850"/>
      <c r="H653" s="806"/>
      <c r="I653" s="497"/>
      <c r="J653" s="497"/>
      <c r="K653" s="497"/>
      <c r="L653" s="497"/>
    </row>
    <row r="654" spans="2:12" ht="12.75">
      <c r="B654" s="1745"/>
      <c r="C654" s="849" t="s">
        <v>3262</v>
      </c>
      <c r="D654" s="1726"/>
      <c r="E654" s="833" t="s">
        <v>1</v>
      </c>
      <c r="F654" s="828">
        <v>27</v>
      </c>
      <c r="G654" s="1066"/>
      <c r="H654" s="807">
        <f t="shared" ref="H654:H658" si="20">F654*G654</f>
        <v>0</v>
      </c>
      <c r="I654" s="497"/>
      <c r="J654" s="497"/>
      <c r="K654" s="497"/>
      <c r="L654" s="497"/>
    </row>
    <row r="655" spans="2:12" ht="12.75">
      <c r="B655" s="1746"/>
      <c r="C655" s="849" t="s">
        <v>3263</v>
      </c>
      <c r="D655" s="1722"/>
      <c r="E655" s="833" t="s">
        <v>1</v>
      </c>
      <c r="F655" s="829">
        <v>10</v>
      </c>
      <c r="G655" s="1066"/>
      <c r="H655" s="807">
        <f t="shared" si="20"/>
        <v>0</v>
      </c>
      <c r="I655" s="497"/>
      <c r="J655" s="497"/>
      <c r="K655" s="497"/>
      <c r="L655" s="497"/>
    </row>
    <row r="656" spans="2:12" ht="38.25">
      <c r="B656" s="851" t="s">
        <v>3261</v>
      </c>
      <c r="C656" s="14" t="s">
        <v>1855</v>
      </c>
      <c r="D656" s="1085"/>
      <c r="E656" s="816" t="s">
        <v>70</v>
      </c>
      <c r="F656" s="178">
        <v>150</v>
      </c>
      <c r="G656" s="1066"/>
      <c r="H656" s="807">
        <f t="shared" si="20"/>
        <v>0</v>
      </c>
      <c r="I656" s="497"/>
      <c r="J656" s="497"/>
      <c r="K656" s="497"/>
      <c r="L656" s="497"/>
    </row>
    <row r="657" spans="2:12" ht="70.5" customHeight="1">
      <c r="B657" s="851" t="s">
        <v>3264</v>
      </c>
      <c r="C657" s="15" t="s">
        <v>1856</v>
      </c>
      <c r="D657" s="1087"/>
      <c r="E657" s="847" t="s">
        <v>18</v>
      </c>
      <c r="F657" s="178">
        <v>1</v>
      </c>
      <c r="G657" s="1066"/>
      <c r="H657" s="807">
        <f t="shared" si="20"/>
        <v>0</v>
      </c>
      <c r="I657" s="497"/>
      <c r="J657" s="497"/>
      <c r="K657" s="497"/>
      <c r="L657" s="497"/>
    </row>
    <row r="658" spans="2:12" ht="89.25">
      <c r="B658" s="851" t="s">
        <v>3265</v>
      </c>
      <c r="C658" s="15" t="s">
        <v>1857</v>
      </c>
      <c r="D658" s="1087"/>
      <c r="E658" s="847" t="s">
        <v>18</v>
      </c>
      <c r="F658" s="178">
        <v>1</v>
      </c>
      <c r="G658" s="1066"/>
      <c r="H658" s="807">
        <f t="shared" si="20"/>
        <v>0</v>
      </c>
      <c r="I658" s="497"/>
      <c r="J658" s="497"/>
      <c r="K658" s="497"/>
      <c r="L658" s="497"/>
    </row>
    <row r="659" spans="2:12" ht="12.75">
      <c r="B659" s="590"/>
      <c r="C659" s="591"/>
      <c r="D659" s="1079"/>
      <c r="E659" s="592"/>
      <c r="F659" s="567"/>
      <c r="G659" s="593"/>
      <c r="H659" s="594"/>
      <c r="I659" s="497"/>
      <c r="J659" s="497"/>
      <c r="K659" s="497"/>
      <c r="L659" s="497"/>
    </row>
    <row r="660" spans="2:12" ht="12.75">
      <c r="B660" s="852" t="s">
        <v>2929</v>
      </c>
      <c r="C660" s="1448" t="s">
        <v>3266</v>
      </c>
      <c r="D660" s="1449"/>
      <c r="E660" s="1449"/>
      <c r="F660" s="1449"/>
      <c r="G660" s="1450"/>
      <c r="H660" s="428">
        <f>SUM(H7:H659)</f>
        <v>0</v>
      </c>
      <c r="I660" s="497"/>
      <c r="J660" s="497"/>
      <c r="K660" s="497"/>
      <c r="L660" s="497"/>
    </row>
    <row r="661" spans="2:12" ht="12.75">
      <c r="B661" s="1526"/>
      <c r="C661" s="1527"/>
      <c r="D661" s="1527"/>
      <c r="E661" s="1527"/>
      <c r="F661" s="1527"/>
      <c r="G661" s="1527"/>
      <c r="H661" s="1528"/>
      <c r="I661" s="497"/>
      <c r="J661" s="497"/>
      <c r="K661" s="497"/>
      <c r="L661" s="497"/>
    </row>
    <row r="662" spans="2:12" ht="12.75">
      <c r="B662" s="853" t="s">
        <v>2931</v>
      </c>
      <c r="C662" s="1774" t="s">
        <v>1858</v>
      </c>
      <c r="D662" s="1775"/>
      <c r="E662" s="1775"/>
      <c r="F662" s="1775"/>
      <c r="G662" s="1775"/>
      <c r="H662" s="1776"/>
      <c r="I662" s="497"/>
      <c r="J662" s="497"/>
      <c r="K662" s="497"/>
      <c r="L662" s="497"/>
    </row>
    <row r="663" spans="2:12" ht="12.75">
      <c r="B663" s="1763"/>
      <c r="C663" s="1764"/>
      <c r="D663" s="1764"/>
      <c r="E663" s="1764"/>
      <c r="F663" s="1764"/>
      <c r="G663" s="1764"/>
      <c r="H663" s="1765"/>
      <c r="I663" s="497"/>
      <c r="J663" s="497"/>
      <c r="K663" s="497"/>
      <c r="L663" s="497"/>
    </row>
    <row r="664" spans="2:12" ht="102">
      <c r="B664" s="1757" t="s">
        <v>3267</v>
      </c>
      <c r="C664" s="854" t="s">
        <v>4307</v>
      </c>
      <c r="D664" s="1760"/>
      <c r="E664" s="831"/>
      <c r="F664" s="832"/>
      <c r="G664" s="855"/>
      <c r="H664" s="806"/>
      <c r="I664" s="497"/>
      <c r="J664" s="497"/>
      <c r="K664" s="497"/>
      <c r="L664" s="497"/>
    </row>
    <row r="665" spans="2:12" ht="12.75">
      <c r="B665" s="1758"/>
      <c r="C665" s="826" t="s">
        <v>3269</v>
      </c>
      <c r="D665" s="1761"/>
      <c r="E665" s="164" t="s">
        <v>18</v>
      </c>
      <c r="F665" s="828">
        <v>1</v>
      </c>
      <c r="G665" s="1066"/>
      <c r="H665" s="807">
        <f t="shared" ref="H665" si="21">F665*G665</f>
        <v>0</v>
      </c>
      <c r="I665" s="497"/>
      <c r="J665" s="497"/>
      <c r="K665" s="497"/>
      <c r="L665" s="497"/>
    </row>
    <row r="666" spans="2:12" ht="12.75">
      <c r="B666" s="1758"/>
      <c r="C666" s="826" t="s">
        <v>3270</v>
      </c>
      <c r="D666" s="1761"/>
      <c r="E666" s="164" t="s">
        <v>18</v>
      </c>
      <c r="F666" s="829">
        <v>1</v>
      </c>
      <c r="G666" s="1066"/>
      <c r="H666" s="807">
        <f t="shared" ref="H666:H671" si="22">F666*G666</f>
        <v>0</v>
      </c>
      <c r="I666" s="497"/>
      <c r="J666" s="497"/>
      <c r="K666" s="497"/>
      <c r="L666" s="497"/>
    </row>
    <row r="667" spans="2:12" ht="12.75">
      <c r="B667" s="1758"/>
      <c r="C667" s="826" t="s">
        <v>3271</v>
      </c>
      <c r="D667" s="1761"/>
      <c r="E667" s="164" t="s">
        <v>18</v>
      </c>
      <c r="F667" s="829">
        <v>1</v>
      </c>
      <c r="G667" s="1066"/>
      <c r="H667" s="807">
        <f t="shared" si="22"/>
        <v>0</v>
      </c>
      <c r="I667" s="497"/>
      <c r="J667" s="497"/>
      <c r="K667" s="497"/>
      <c r="L667" s="497"/>
    </row>
    <row r="668" spans="2:12" ht="12.75">
      <c r="B668" s="1758"/>
      <c r="C668" s="826" t="s">
        <v>3272</v>
      </c>
      <c r="D668" s="1761"/>
      <c r="E668" s="164" t="s">
        <v>18</v>
      </c>
      <c r="F668" s="829">
        <v>1</v>
      </c>
      <c r="G668" s="1066"/>
      <c r="H668" s="807">
        <f t="shared" si="22"/>
        <v>0</v>
      </c>
      <c r="I668" s="497"/>
      <c r="J668" s="497"/>
      <c r="K668" s="497"/>
      <c r="L668" s="497"/>
    </row>
    <row r="669" spans="2:12" ht="12.75">
      <c r="B669" s="1759"/>
      <c r="C669" s="826" t="s">
        <v>3273</v>
      </c>
      <c r="D669" s="1762"/>
      <c r="E669" s="164" t="s">
        <v>18</v>
      </c>
      <c r="F669" s="829">
        <v>9</v>
      </c>
      <c r="G669" s="1066"/>
      <c r="H669" s="807">
        <f t="shared" si="22"/>
        <v>0</v>
      </c>
      <c r="I669" s="497"/>
      <c r="J669" s="497"/>
      <c r="K669" s="497"/>
      <c r="L669" s="497"/>
    </row>
    <row r="670" spans="2:12" ht="25.5">
      <c r="B670" s="851" t="s">
        <v>3268</v>
      </c>
      <c r="C670" s="13" t="s">
        <v>1859</v>
      </c>
      <c r="D670" s="1086"/>
      <c r="E670" s="856" t="s">
        <v>1</v>
      </c>
      <c r="F670" s="829">
        <v>13</v>
      </c>
      <c r="G670" s="1066"/>
      <c r="H670" s="807">
        <f t="shared" si="22"/>
        <v>0</v>
      </c>
      <c r="I670" s="497"/>
      <c r="J670" s="497"/>
      <c r="K670" s="497"/>
      <c r="L670" s="497"/>
    </row>
    <row r="671" spans="2:12" ht="38.25">
      <c r="B671" s="851" t="s">
        <v>3274</v>
      </c>
      <c r="C671" s="13" t="s">
        <v>1860</v>
      </c>
      <c r="D671" s="1086"/>
      <c r="E671" s="856" t="s">
        <v>1025</v>
      </c>
      <c r="F671" s="829">
        <v>20</v>
      </c>
      <c r="G671" s="1066"/>
      <c r="H671" s="807">
        <f t="shared" si="22"/>
        <v>0</v>
      </c>
      <c r="I671" s="497"/>
      <c r="J671" s="497"/>
      <c r="K671" s="497"/>
      <c r="L671" s="497"/>
    </row>
    <row r="672" spans="2:12" ht="25.5">
      <c r="B672" s="1757" t="s">
        <v>3275</v>
      </c>
      <c r="C672" s="857" t="s">
        <v>1861</v>
      </c>
      <c r="D672" s="1754"/>
      <c r="E672" s="831"/>
      <c r="F672" s="832"/>
      <c r="G672" s="850"/>
      <c r="H672" s="806"/>
      <c r="I672" s="497"/>
      <c r="J672" s="497"/>
      <c r="K672" s="497"/>
      <c r="L672" s="497"/>
    </row>
    <row r="673" spans="2:12" ht="25.5">
      <c r="B673" s="1759"/>
      <c r="C673" s="858" t="s">
        <v>2240</v>
      </c>
      <c r="D673" s="1756"/>
      <c r="E673" s="833" t="s">
        <v>18</v>
      </c>
      <c r="F673" s="828">
        <v>1</v>
      </c>
      <c r="G673" s="1066"/>
      <c r="H673" s="807">
        <f t="shared" ref="H673" si="23">F673*G673</f>
        <v>0</v>
      </c>
      <c r="I673" s="497"/>
      <c r="J673" s="497"/>
      <c r="K673" s="497"/>
      <c r="L673" s="497"/>
    </row>
    <row r="674" spans="2:12" ht="12.75">
      <c r="B674" s="590"/>
      <c r="C674" s="591"/>
      <c r="D674" s="1079"/>
      <c r="E674" s="592"/>
      <c r="F674" s="567"/>
      <c r="G674" s="593"/>
      <c r="H674" s="594"/>
      <c r="I674" s="497"/>
      <c r="J674" s="497"/>
      <c r="K674" s="497"/>
      <c r="L674" s="497"/>
    </row>
    <row r="675" spans="2:12" ht="12.75">
      <c r="B675" s="852" t="s">
        <v>2931</v>
      </c>
      <c r="C675" s="1448" t="s">
        <v>3276</v>
      </c>
      <c r="D675" s="1449"/>
      <c r="E675" s="1449"/>
      <c r="F675" s="1449"/>
      <c r="G675" s="1450"/>
      <c r="H675" s="428">
        <f>SUM(H664:H674)</f>
        <v>0</v>
      </c>
      <c r="I675" s="497"/>
      <c r="J675" s="497"/>
      <c r="K675" s="497"/>
      <c r="L675" s="497"/>
    </row>
    <row r="676" spans="2:12" ht="12.75">
      <c r="B676" s="1526"/>
      <c r="C676" s="1527"/>
      <c r="D676" s="1527"/>
      <c r="E676" s="1527"/>
      <c r="F676" s="1527"/>
      <c r="G676" s="1527"/>
      <c r="H676" s="1528"/>
      <c r="I676" s="497"/>
      <c r="J676" s="497"/>
      <c r="K676" s="497"/>
      <c r="L676" s="497"/>
    </row>
    <row r="677" spans="2:12" ht="12.75">
      <c r="B677" s="853" t="s">
        <v>2934</v>
      </c>
      <c r="C677" s="1774" t="s">
        <v>1862</v>
      </c>
      <c r="D677" s="1775"/>
      <c r="E677" s="1775"/>
      <c r="F677" s="1775"/>
      <c r="G677" s="1775"/>
      <c r="H677" s="1776"/>
      <c r="I677" s="497"/>
      <c r="J677" s="497"/>
      <c r="K677" s="497"/>
      <c r="L677" s="497"/>
    </row>
    <row r="678" spans="2:12" ht="12.75">
      <c r="B678" s="1763"/>
      <c r="C678" s="1764"/>
      <c r="D678" s="1764"/>
      <c r="E678" s="1764"/>
      <c r="F678" s="1764"/>
      <c r="G678" s="1764"/>
      <c r="H678" s="1765"/>
      <c r="I678" s="497"/>
      <c r="J678" s="497"/>
      <c r="K678" s="497"/>
      <c r="L678" s="497"/>
    </row>
    <row r="679" spans="2:12" ht="178.5">
      <c r="B679" s="1766" t="s">
        <v>3277</v>
      </c>
      <c r="C679" s="859" t="s">
        <v>2153</v>
      </c>
      <c r="D679" s="1768"/>
      <c r="E679" s="860"/>
      <c r="F679" s="861"/>
      <c r="G679" s="862"/>
      <c r="H679" s="740"/>
      <c r="I679" s="497"/>
      <c r="J679" s="497"/>
      <c r="K679" s="497"/>
      <c r="L679" s="497"/>
    </row>
    <row r="680" spans="2:12" ht="114.75">
      <c r="B680" s="1767"/>
      <c r="C680" s="863" t="s">
        <v>1863</v>
      </c>
      <c r="D680" s="1769"/>
      <c r="E680" s="516"/>
      <c r="F680" s="864"/>
      <c r="G680" s="865"/>
      <c r="H680" s="745"/>
      <c r="I680" s="497"/>
      <c r="J680" s="497"/>
      <c r="K680" s="497"/>
      <c r="L680" s="497"/>
    </row>
    <row r="681" spans="2:12" ht="38.25">
      <c r="B681" s="1767"/>
      <c r="C681" s="863" t="s">
        <v>2239</v>
      </c>
      <c r="D681" s="1769"/>
      <c r="E681" s="516"/>
      <c r="F681" s="864"/>
      <c r="G681" s="865"/>
      <c r="H681" s="745"/>
      <c r="I681" s="497"/>
      <c r="J681" s="497"/>
      <c r="K681" s="497"/>
      <c r="L681" s="497"/>
    </row>
    <row r="682" spans="2:12" ht="51">
      <c r="B682" s="1767"/>
      <c r="C682" s="863" t="s">
        <v>1864</v>
      </c>
      <c r="D682" s="1769"/>
      <c r="E682" s="516"/>
      <c r="F682" s="864"/>
      <c r="G682" s="865"/>
      <c r="H682" s="745"/>
      <c r="I682" s="497"/>
      <c r="J682" s="497"/>
      <c r="K682" s="497"/>
      <c r="L682" s="497"/>
    </row>
    <row r="683" spans="2:12" ht="38.25">
      <c r="B683" s="1767"/>
      <c r="C683" s="863" t="s">
        <v>1865</v>
      </c>
      <c r="D683" s="1769"/>
      <c r="E683" s="516"/>
      <c r="F683" s="864"/>
      <c r="G683" s="865"/>
      <c r="H683" s="745"/>
      <c r="I683" s="497"/>
      <c r="J683" s="497"/>
      <c r="K683" s="497"/>
      <c r="L683" s="497"/>
    </row>
    <row r="684" spans="2:12" ht="15.75" customHeight="1">
      <c r="B684" s="1767"/>
      <c r="C684" s="863" t="s">
        <v>1866</v>
      </c>
      <c r="D684" s="1769"/>
      <c r="E684" s="516"/>
      <c r="F684" s="864"/>
      <c r="G684" s="865"/>
      <c r="H684" s="745"/>
      <c r="I684" s="497"/>
      <c r="J684" s="497"/>
      <c r="K684" s="497"/>
      <c r="L684" s="497"/>
    </row>
    <row r="685" spans="2:12" ht="102">
      <c r="B685" s="1767"/>
      <c r="C685" s="863" t="s">
        <v>2217</v>
      </c>
      <c r="D685" s="1769"/>
      <c r="E685" s="516"/>
      <c r="F685" s="864"/>
      <c r="G685" s="865"/>
      <c r="H685" s="745"/>
      <c r="I685" s="497"/>
      <c r="J685" s="497"/>
      <c r="K685" s="497"/>
      <c r="L685" s="497"/>
    </row>
    <row r="686" spans="2:12" ht="38.25">
      <c r="B686" s="1767"/>
      <c r="C686" s="863" t="s">
        <v>2218</v>
      </c>
      <c r="D686" s="1769"/>
      <c r="E686" s="516"/>
      <c r="F686" s="864"/>
      <c r="G686" s="865"/>
      <c r="H686" s="745"/>
      <c r="I686" s="497"/>
      <c r="J686" s="497"/>
      <c r="K686" s="497"/>
      <c r="L686" s="497"/>
    </row>
    <row r="687" spans="2:12" ht="51">
      <c r="B687" s="1767"/>
      <c r="C687" s="866" t="s">
        <v>2219</v>
      </c>
      <c r="D687" s="1769"/>
      <c r="E687" s="516"/>
      <c r="F687" s="864"/>
      <c r="G687" s="865"/>
      <c r="H687" s="745"/>
      <c r="I687" s="497"/>
      <c r="J687" s="497"/>
      <c r="K687" s="497"/>
      <c r="L687" s="497"/>
    </row>
    <row r="688" spans="2:12" ht="25.5">
      <c r="B688" s="1767"/>
      <c r="C688" s="863" t="s">
        <v>2220</v>
      </c>
      <c r="D688" s="1769"/>
      <c r="E688" s="516"/>
      <c r="F688" s="864"/>
      <c r="G688" s="865"/>
      <c r="H688" s="745"/>
      <c r="I688" s="497"/>
      <c r="J688" s="497"/>
      <c r="K688" s="497"/>
      <c r="L688" s="497"/>
    </row>
    <row r="689" spans="2:12" ht="38.25">
      <c r="B689" s="1767"/>
      <c r="C689" s="863" t="s">
        <v>2221</v>
      </c>
      <c r="D689" s="1769"/>
      <c r="E689" s="516"/>
      <c r="F689" s="864"/>
      <c r="G689" s="865"/>
      <c r="H689" s="745"/>
      <c r="I689" s="497"/>
      <c r="J689" s="497"/>
      <c r="K689" s="497"/>
      <c r="L689" s="497"/>
    </row>
    <row r="690" spans="2:12" ht="51">
      <c r="B690" s="1767"/>
      <c r="C690" s="863" t="s">
        <v>2222</v>
      </c>
      <c r="D690" s="1769"/>
      <c r="E690" s="516"/>
      <c r="F690" s="864"/>
      <c r="G690" s="865"/>
      <c r="H690" s="745"/>
      <c r="I690" s="497"/>
      <c r="J690" s="497"/>
      <c r="K690" s="497"/>
      <c r="L690" s="497"/>
    </row>
    <row r="691" spans="2:12" ht="25.5">
      <c r="B691" s="1767"/>
      <c r="C691" s="863" t="s">
        <v>2223</v>
      </c>
      <c r="D691" s="1769"/>
      <c r="E691" s="516"/>
      <c r="F691" s="864"/>
      <c r="G691" s="865"/>
      <c r="H691" s="745"/>
      <c r="I691" s="497"/>
      <c r="J691" s="497"/>
      <c r="K691" s="497"/>
      <c r="L691" s="497"/>
    </row>
    <row r="692" spans="2:12" ht="25.5">
      <c r="B692" s="1767"/>
      <c r="C692" s="863" t="s">
        <v>2224</v>
      </c>
      <c r="D692" s="1769"/>
      <c r="E692" s="516"/>
      <c r="F692" s="864"/>
      <c r="G692" s="865"/>
      <c r="H692" s="745"/>
      <c r="I692" s="497"/>
      <c r="J692" s="497"/>
      <c r="K692" s="497"/>
      <c r="L692" s="497"/>
    </row>
    <row r="693" spans="2:12" ht="25.5">
      <c r="B693" s="1767"/>
      <c r="C693" s="863" t="s">
        <v>2225</v>
      </c>
      <c r="D693" s="1769"/>
      <c r="E693" s="516"/>
      <c r="F693" s="864"/>
      <c r="G693" s="865"/>
      <c r="H693" s="745"/>
      <c r="I693" s="497"/>
      <c r="J693" s="497"/>
      <c r="K693" s="497"/>
      <c r="L693" s="497"/>
    </row>
    <row r="694" spans="2:12" ht="15.75" customHeight="1">
      <c r="B694" s="1767"/>
      <c r="C694" s="867" t="s">
        <v>1867</v>
      </c>
      <c r="D694" s="1769"/>
      <c r="E694" s="868"/>
      <c r="F694" s="869"/>
      <c r="G694" s="870"/>
      <c r="H694" s="745"/>
      <c r="I694" s="497"/>
      <c r="J694" s="497"/>
      <c r="K694" s="497"/>
      <c r="L694" s="497"/>
    </row>
    <row r="695" spans="2:12" ht="15.75" customHeight="1">
      <c r="B695" s="1767"/>
      <c r="C695" s="867" t="s">
        <v>1868</v>
      </c>
      <c r="D695" s="1769"/>
      <c r="E695" s="868"/>
      <c r="F695" s="869"/>
      <c r="G695" s="870"/>
      <c r="H695" s="745"/>
      <c r="I695" s="497"/>
      <c r="J695" s="497"/>
      <c r="K695" s="497"/>
      <c r="L695" s="497"/>
    </row>
    <row r="696" spans="2:12" ht="15.75" customHeight="1">
      <c r="B696" s="1767"/>
      <c r="C696" s="867" t="s">
        <v>1869</v>
      </c>
      <c r="D696" s="1769"/>
      <c r="E696" s="868"/>
      <c r="F696" s="869"/>
      <c r="G696" s="870"/>
      <c r="H696" s="745"/>
      <c r="I696" s="497"/>
      <c r="J696" s="497"/>
      <c r="K696" s="497"/>
      <c r="L696" s="497"/>
    </row>
    <row r="697" spans="2:12" ht="15.75" customHeight="1">
      <c r="B697" s="1767"/>
      <c r="C697" s="871" t="s">
        <v>1870</v>
      </c>
      <c r="D697" s="1769"/>
      <c r="E697" s="868"/>
      <c r="F697" s="869"/>
      <c r="G697" s="870"/>
      <c r="H697" s="745"/>
      <c r="I697" s="497"/>
      <c r="J697" s="497"/>
      <c r="K697" s="497"/>
      <c r="L697" s="497"/>
    </row>
    <row r="698" spans="2:12" ht="15.75" customHeight="1">
      <c r="B698" s="1767"/>
      <c r="C698" s="872" t="s">
        <v>1871</v>
      </c>
      <c r="D698" s="1769"/>
      <c r="E698" s="868"/>
      <c r="F698" s="869"/>
      <c r="G698" s="870"/>
      <c r="H698" s="745"/>
      <c r="I698" s="497"/>
      <c r="J698" s="497"/>
      <c r="K698" s="497"/>
      <c r="L698" s="497"/>
    </row>
    <row r="699" spans="2:12" ht="15.75" customHeight="1">
      <c r="B699" s="1767"/>
      <c r="C699" s="872" t="s">
        <v>2226</v>
      </c>
      <c r="D699" s="1769"/>
      <c r="E699" s="868"/>
      <c r="F699" s="869"/>
      <c r="G699" s="870"/>
      <c r="H699" s="745"/>
      <c r="I699" s="497"/>
      <c r="J699" s="497"/>
      <c r="K699" s="497"/>
      <c r="L699" s="497"/>
    </row>
    <row r="700" spans="2:12" ht="15.75" customHeight="1">
      <c r="B700" s="1767"/>
      <c r="C700" s="872" t="s">
        <v>2227</v>
      </c>
      <c r="D700" s="1769"/>
      <c r="E700" s="868"/>
      <c r="F700" s="869"/>
      <c r="G700" s="870"/>
      <c r="H700" s="745"/>
      <c r="I700" s="497"/>
      <c r="J700" s="497"/>
      <c r="K700" s="497"/>
      <c r="L700" s="497"/>
    </row>
    <row r="701" spans="2:12" ht="15.75" customHeight="1">
      <c r="B701" s="1767"/>
      <c r="C701" s="872" t="s">
        <v>2228</v>
      </c>
      <c r="D701" s="1769"/>
      <c r="E701" s="868"/>
      <c r="F701" s="869"/>
      <c r="G701" s="870"/>
      <c r="H701" s="745"/>
      <c r="I701" s="497"/>
      <c r="J701" s="497"/>
      <c r="K701" s="497"/>
      <c r="L701" s="497"/>
    </row>
    <row r="702" spans="2:12" ht="15.75" customHeight="1">
      <c r="B702" s="1767"/>
      <c r="C702" s="872" t="s">
        <v>1872</v>
      </c>
      <c r="D702" s="1769"/>
      <c r="E702" s="868"/>
      <c r="F702" s="869"/>
      <c r="G702" s="870"/>
      <c r="H702" s="745"/>
      <c r="I702" s="497"/>
      <c r="J702" s="497"/>
      <c r="K702" s="497"/>
      <c r="L702" s="497"/>
    </row>
    <row r="703" spans="2:12" ht="15.75" customHeight="1">
      <c r="B703" s="1767"/>
      <c r="C703" s="872" t="s">
        <v>1873</v>
      </c>
      <c r="D703" s="1769"/>
      <c r="E703" s="868"/>
      <c r="F703" s="869"/>
      <c r="G703" s="870"/>
      <c r="H703" s="745"/>
      <c r="I703" s="497"/>
      <c r="J703" s="497"/>
      <c r="K703" s="497"/>
      <c r="L703" s="497"/>
    </row>
    <row r="704" spans="2:12" ht="15.75" customHeight="1">
      <c r="B704" s="1767"/>
      <c r="C704" s="873" t="s">
        <v>1874</v>
      </c>
      <c r="D704" s="1769"/>
      <c r="E704" s="868"/>
      <c r="F704" s="869"/>
      <c r="G704" s="870"/>
      <c r="H704" s="745"/>
      <c r="I704" s="497"/>
      <c r="J704" s="497"/>
      <c r="K704" s="497"/>
      <c r="L704" s="497"/>
    </row>
    <row r="705" spans="2:12" ht="25.5">
      <c r="B705" s="1767"/>
      <c r="C705" s="874" t="s">
        <v>1875</v>
      </c>
      <c r="D705" s="1769"/>
      <c r="E705" s="868"/>
      <c r="F705" s="869"/>
      <c r="G705" s="870"/>
      <c r="H705" s="745"/>
      <c r="I705" s="497"/>
      <c r="J705" s="497"/>
      <c r="K705" s="497"/>
      <c r="L705" s="497"/>
    </row>
    <row r="706" spans="2:12" ht="76.5">
      <c r="B706" s="1767"/>
      <c r="C706" s="875" t="s">
        <v>1876</v>
      </c>
      <c r="D706" s="1769"/>
      <c r="E706" s="868"/>
      <c r="F706" s="869"/>
      <c r="G706" s="870"/>
      <c r="H706" s="745"/>
      <c r="I706" s="497"/>
      <c r="J706" s="497"/>
      <c r="K706" s="497"/>
      <c r="L706" s="497"/>
    </row>
    <row r="707" spans="2:12" ht="63.75">
      <c r="B707" s="1767"/>
      <c r="C707" s="875" t="s">
        <v>4308</v>
      </c>
      <c r="D707" s="1769"/>
      <c r="E707" s="868"/>
      <c r="F707" s="869"/>
      <c r="G707" s="870"/>
      <c r="H707" s="745"/>
      <c r="I707" s="497"/>
      <c r="J707" s="497"/>
      <c r="K707" s="497"/>
      <c r="L707" s="497"/>
    </row>
    <row r="708" spans="2:12" ht="114.75">
      <c r="B708" s="1767"/>
      <c r="C708" s="876" t="s">
        <v>3278</v>
      </c>
      <c r="D708" s="1769"/>
      <c r="E708" s="868"/>
      <c r="F708" s="869"/>
      <c r="G708" s="870"/>
      <c r="H708" s="745"/>
      <c r="I708" s="497"/>
      <c r="J708" s="497"/>
      <c r="K708" s="497"/>
      <c r="L708" s="497"/>
    </row>
    <row r="709" spans="2:12" ht="15.75" customHeight="1">
      <c r="B709" s="1767"/>
      <c r="C709" s="872" t="s">
        <v>1877</v>
      </c>
      <c r="D709" s="1769"/>
      <c r="E709" s="868"/>
      <c r="F709" s="869"/>
      <c r="G709" s="870"/>
      <c r="H709" s="745"/>
      <c r="I709" s="497"/>
      <c r="J709" s="497"/>
      <c r="K709" s="497"/>
      <c r="L709" s="497"/>
    </row>
    <row r="710" spans="2:12" ht="25.5">
      <c r="B710" s="1767"/>
      <c r="C710" s="874" t="s">
        <v>1878</v>
      </c>
      <c r="D710" s="1769"/>
      <c r="E710" s="868"/>
      <c r="F710" s="869"/>
      <c r="G710" s="870"/>
      <c r="H710" s="745"/>
      <c r="I710" s="497"/>
      <c r="J710" s="497"/>
      <c r="K710" s="497"/>
      <c r="L710" s="497"/>
    </row>
    <row r="711" spans="2:12" ht="63.75">
      <c r="B711" s="1767"/>
      <c r="C711" s="875" t="s">
        <v>4309</v>
      </c>
      <c r="D711" s="1769"/>
      <c r="E711" s="868"/>
      <c r="F711" s="869"/>
      <c r="G711" s="870"/>
      <c r="H711" s="745"/>
      <c r="I711" s="497"/>
      <c r="J711" s="497"/>
      <c r="K711" s="497"/>
      <c r="L711" s="497"/>
    </row>
    <row r="712" spans="2:12" ht="15.75" customHeight="1">
      <c r="B712" s="1767"/>
      <c r="C712" s="876" t="s">
        <v>1879</v>
      </c>
      <c r="D712" s="1769"/>
      <c r="E712" s="877"/>
      <c r="F712" s="878"/>
      <c r="G712" s="879"/>
      <c r="H712" s="752"/>
      <c r="I712" s="497"/>
      <c r="J712" s="497"/>
      <c r="K712" s="497"/>
      <c r="L712" s="497"/>
    </row>
    <row r="713" spans="2:12" ht="16.5" customHeight="1">
      <c r="B713" s="1767"/>
      <c r="C713" s="880" t="s">
        <v>1880</v>
      </c>
      <c r="D713" s="1770"/>
      <c r="E713" s="881" t="s">
        <v>18</v>
      </c>
      <c r="F713" s="882">
        <v>1</v>
      </c>
      <c r="G713" s="1066"/>
      <c r="H713" s="807">
        <f t="shared" ref="H713" si="24">F713*G713</f>
        <v>0</v>
      </c>
      <c r="I713" s="497"/>
      <c r="J713" s="497"/>
      <c r="K713" s="497"/>
      <c r="L713" s="497"/>
    </row>
    <row r="714" spans="2:12" ht="178.5">
      <c r="B714" s="1766" t="s">
        <v>3279</v>
      </c>
      <c r="C714" s="867" t="s">
        <v>2154</v>
      </c>
      <c r="D714" s="1772"/>
      <c r="E714" s="860"/>
      <c r="F714" s="861"/>
      <c r="G714" s="862"/>
      <c r="H714" s="740"/>
      <c r="I714" s="497"/>
      <c r="J714" s="497"/>
      <c r="K714" s="497"/>
      <c r="L714" s="497"/>
    </row>
    <row r="715" spans="2:12" ht="114.75">
      <c r="B715" s="1767"/>
      <c r="C715" s="883" t="s">
        <v>1881</v>
      </c>
      <c r="D715" s="1770"/>
      <c r="E715" s="884"/>
      <c r="F715" s="864"/>
      <c r="G715" s="885"/>
      <c r="H715" s="745"/>
      <c r="I715" s="497"/>
      <c r="J715" s="497"/>
      <c r="K715" s="497"/>
      <c r="L715" s="497"/>
    </row>
    <row r="716" spans="2:12" ht="38.25">
      <c r="B716" s="1767"/>
      <c r="C716" s="883" t="s">
        <v>2235</v>
      </c>
      <c r="D716" s="1770"/>
      <c r="E716" s="884"/>
      <c r="F716" s="864"/>
      <c r="G716" s="885"/>
      <c r="H716" s="745"/>
      <c r="I716" s="497"/>
      <c r="J716" s="497"/>
      <c r="K716" s="497"/>
      <c r="L716" s="497"/>
    </row>
    <row r="717" spans="2:12" ht="51">
      <c r="B717" s="1767"/>
      <c r="C717" s="883" t="s">
        <v>1864</v>
      </c>
      <c r="D717" s="1770"/>
      <c r="E717" s="884"/>
      <c r="F717" s="864"/>
      <c r="G717" s="885"/>
      <c r="H717" s="745"/>
      <c r="I717" s="497"/>
      <c r="J717" s="497"/>
      <c r="K717" s="497"/>
      <c r="L717" s="497"/>
    </row>
    <row r="718" spans="2:12" ht="38.25">
      <c r="B718" s="1767"/>
      <c r="C718" s="863" t="s">
        <v>1865</v>
      </c>
      <c r="D718" s="1770"/>
      <c r="E718" s="884"/>
      <c r="F718" s="864"/>
      <c r="G718" s="885"/>
      <c r="H718" s="745"/>
      <c r="I718" s="497"/>
      <c r="J718" s="497"/>
      <c r="K718" s="497"/>
      <c r="L718" s="497"/>
    </row>
    <row r="719" spans="2:12" ht="15.75" customHeight="1">
      <c r="B719" s="1767"/>
      <c r="C719" s="883" t="s">
        <v>1866</v>
      </c>
      <c r="D719" s="1770"/>
      <c r="E719" s="884"/>
      <c r="F719" s="864"/>
      <c r="G719" s="885"/>
      <c r="H719" s="745"/>
      <c r="I719" s="497"/>
      <c r="J719" s="497"/>
      <c r="K719" s="497"/>
      <c r="L719" s="497"/>
    </row>
    <row r="720" spans="2:12" ht="102">
      <c r="B720" s="1767"/>
      <c r="C720" s="883" t="s">
        <v>1882</v>
      </c>
      <c r="D720" s="1770"/>
      <c r="E720" s="884"/>
      <c r="F720" s="864"/>
      <c r="G720" s="885"/>
      <c r="H720" s="745"/>
      <c r="I720" s="497"/>
      <c r="J720" s="497"/>
      <c r="K720" s="497"/>
      <c r="L720" s="497"/>
    </row>
    <row r="721" spans="2:12" ht="38.25">
      <c r="B721" s="1767"/>
      <c r="C721" s="883" t="s">
        <v>1883</v>
      </c>
      <c r="D721" s="1770"/>
      <c r="E721" s="884"/>
      <c r="F721" s="864"/>
      <c r="G721" s="885"/>
      <c r="H721" s="745"/>
      <c r="I721" s="497"/>
      <c r="J721" s="497"/>
      <c r="K721" s="497"/>
      <c r="L721" s="497"/>
    </row>
    <row r="722" spans="2:12" ht="51">
      <c r="B722" s="1767"/>
      <c r="C722" s="883" t="s">
        <v>1884</v>
      </c>
      <c r="D722" s="1770"/>
      <c r="E722" s="884"/>
      <c r="F722" s="864"/>
      <c r="G722" s="885"/>
      <c r="H722" s="745"/>
      <c r="I722" s="497"/>
      <c r="J722" s="497"/>
      <c r="K722" s="497"/>
      <c r="L722" s="497"/>
    </row>
    <row r="723" spans="2:12" ht="25.5">
      <c r="B723" s="1767"/>
      <c r="C723" s="883" t="s">
        <v>1885</v>
      </c>
      <c r="D723" s="1770"/>
      <c r="E723" s="884"/>
      <c r="F723" s="864"/>
      <c r="G723" s="885"/>
      <c r="H723" s="745"/>
      <c r="I723" s="497"/>
      <c r="J723" s="497"/>
      <c r="K723" s="497"/>
      <c r="L723" s="497"/>
    </row>
    <row r="724" spans="2:12" ht="38.25">
      <c r="B724" s="1767"/>
      <c r="C724" s="883" t="s">
        <v>1886</v>
      </c>
      <c r="D724" s="1770"/>
      <c r="E724" s="884"/>
      <c r="F724" s="864"/>
      <c r="G724" s="885"/>
      <c r="H724" s="745"/>
      <c r="I724" s="497"/>
      <c r="J724" s="497"/>
      <c r="K724" s="497"/>
      <c r="L724" s="497"/>
    </row>
    <row r="725" spans="2:12" ht="51">
      <c r="B725" s="1767"/>
      <c r="C725" s="883" t="s">
        <v>1887</v>
      </c>
      <c r="D725" s="1770"/>
      <c r="E725" s="884"/>
      <c r="F725" s="864"/>
      <c r="G725" s="885"/>
      <c r="H725" s="745"/>
      <c r="I725" s="497"/>
      <c r="J725" s="497"/>
      <c r="K725" s="497"/>
      <c r="L725" s="497"/>
    </row>
    <row r="726" spans="2:12" ht="25.5">
      <c r="B726" s="1767"/>
      <c r="C726" s="883" t="s">
        <v>1888</v>
      </c>
      <c r="D726" s="1770"/>
      <c r="E726" s="884"/>
      <c r="F726" s="864"/>
      <c r="G726" s="885"/>
      <c r="H726" s="745"/>
      <c r="I726" s="497"/>
      <c r="J726" s="497"/>
      <c r="K726" s="497"/>
      <c r="L726" s="497"/>
    </row>
    <row r="727" spans="2:12" ht="25.5">
      <c r="B727" s="1767"/>
      <c r="C727" s="883" t="s">
        <v>1889</v>
      </c>
      <c r="D727" s="1770"/>
      <c r="E727" s="884"/>
      <c r="F727" s="864"/>
      <c r="G727" s="885"/>
      <c r="H727" s="745"/>
      <c r="I727" s="497"/>
      <c r="J727" s="497"/>
      <c r="K727" s="497"/>
      <c r="L727" s="497"/>
    </row>
    <row r="728" spans="2:12" ht="25.5">
      <c r="B728" s="1767"/>
      <c r="C728" s="883" t="s">
        <v>1890</v>
      </c>
      <c r="D728" s="1770"/>
      <c r="E728" s="884"/>
      <c r="F728" s="864"/>
      <c r="G728" s="885"/>
      <c r="H728" s="745"/>
      <c r="I728" s="497"/>
      <c r="J728" s="497"/>
      <c r="K728" s="497"/>
      <c r="L728" s="497"/>
    </row>
    <row r="729" spans="2:12" ht="15.75" customHeight="1">
      <c r="B729" s="1767"/>
      <c r="C729" s="867" t="s">
        <v>1867</v>
      </c>
      <c r="D729" s="1770"/>
      <c r="E729" s="868"/>
      <c r="F729" s="869"/>
      <c r="G729" s="870"/>
      <c r="H729" s="745"/>
      <c r="I729" s="497"/>
      <c r="J729" s="497"/>
      <c r="K729" s="497"/>
      <c r="L729" s="497"/>
    </row>
    <row r="730" spans="2:12" ht="15.75" customHeight="1">
      <c r="B730" s="1767"/>
      <c r="C730" s="867" t="s">
        <v>1891</v>
      </c>
      <c r="D730" s="1770"/>
      <c r="E730" s="868"/>
      <c r="F730" s="869"/>
      <c r="G730" s="870"/>
      <c r="H730" s="745"/>
      <c r="I730" s="497"/>
      <c r="J730" s="497"/>
      <c r="K730" s="497"/>
      <c r="L730" s="497"/>
    </row>
    <row r="731" spans="2:12" ht="15.75" customHeight="1">
      <c r="B731" s="1767"/>
      <c r="C731" s="867" t="s">
        <v>1869</v>
      </c>
      <c r="D731" s="1770"/>
      <c r="E731" s="868"/>
      <c r="F731" s="869"/>
      <c r="G731" s="870"/>
      <c r="H731" s="745"/>
      <c r="I731" s="497"/>
      <c r="J731" s="497"/>
      <c r="K731" s="497"/>
      <c r="L731" s="497"/>
    </row>
    <row r="732" spans="2:12" ht="15.75" customHeight="1">
      <c r="B732" s="1767"/>
      <c r="C732" s="871" t="s">
        <v>1870</v>
      </c>
      <c r="D732" s="1770"/>
      <c r="E732" s="868"/>
      <c r="F732" s="869"/>
      <c r="G732" s="870"/>
      <c r="H732" s="745"/>
      <c r="I732" s="497"/>
      <c r="J732" s="497"/>
      <c r="K732" s="497"/>
      <c r="L732" s="497"/>
    </row>
    <row r="733" spans="2:12" ht="15.75" customHeight="1">
      <c r="B733" s="1767"/>
      <c r="C733" s="872" t="s">
        <v>1892</v>
      </c>
      <c r="D733" s="1770"/>
      <c r="E733" s="868"/>
      <c r="F733" s="869"/>
      <c r="G733" s="870"/>
      <c r="H733" s="745"/>
      <c r="I733" s="497"/>
      <c r="J733" s="497"/>
      <c r="K733" s="497"/>
      <c r="L733" s="497"/>
    </row>
    <row r="734" spans="2:12" ht="15.75" customHeight="1">
      <c r="B734" s="1767"/>
      <c r="C734" s="872" t="s">
        <v>2229</v>
      </c>
      <c r="D734" s="1770"/>
      <c r="E734" s="868"/>
      <c r="F734" s="869"/>
      <c r="G734" s="870"/>
      <c r="H734" s="745"/>
      <c r="I734" s="497"/>
      <c r="J734" s="497"/>
      <c r="K734" s="497"/>
      <c r="L734" s="497"/>
    </row>
    <row r="735" spans="2:12" ht="15.75" customHeight="1">
      <c r="B735" s="1767"/>
      <c r="C735" s="872" t="s">
        <v>2230</v>
      </c>
      <c r="D735" s="1770"/>
      <c r="E735" s="868"/>
      <c r="F735" s="869"/>
      <c r="G735" s="870"/>
      <c r="H735" s="745"/>
      <c r="I735" s="497"/>
      <c r="J735" s="497"/>
      <c r="K735" s="497"/>
      <c r="L735" s="497"/>
    </row>
    <row r="736" spans="2:12" ht="15.75" customHeight="1">
      <c r="B736" s="1767"/>
      <c r="C736" s="872" t="s">
        <v>2231</v>
      </c>
      <c r="D736" s="1770"/>
      <c r="E736" s="868"/>
      <c r="F736" s="869"/>
      <c r="G736" s="870"/>
      <c r="H736" s="745"/>
      <c r="I736" s="497"/>
      <c r="J736" s="497"/>
      <c r="K736" s="497"/>
      <c r="L736" s="497"/>
    </row>
    <row r="737" spans="2:12" ht="15.75" customHeight="1">
      <c r="B737" s="1767"/>
      <c r="C737" s="872" t="s">
        <v>1872</v>
      </c>
      <c r="D737" s="1770"/>
      <c r="E737" s="868"/>
      <c r="F737" s="869"/>
      <c r="G737" s="870"/>
      <c r="H737" s="745"/>
      <c r="I737" s="497"/>
      <c r="J737" s="497"/>
      <c r="K737" s="497"/>
      <c r="L737" s="497"/>
    </row>
    <row r="738" spans="2:12" ht="15.75" customHeight="1">
      <c r="B738" s="1767"/>
      <c r="C738" s="872" t="s">
        <v>1873</v>
      </c>
      <c r="D738" s="1770"/>
      <c r="E738" s="868"/>
      <c r="F738" s="869"/>
      <c r="G738" s="870"/>
      <c r="H738" s="745"/>
      <c r="I738" s="497"/>
      <c r="J738" s="497"/>
      <c r="K738" s="497"/>
      <c r="L738" s="497"/>
    </row>
    <row r="739" spans="2:12" ht="15.75" customHeight="1">
      <c r="B739" s="1767"/>
      <c r="C739" s="873" t="s">
        <v>1874</v>
      </c>
      <c r="D739" s="1770"/>
      <c r="E739" s="868"/>
      <c r="F739" s="869"/>
      <c r="G739" s="870"/>
      <c r="H739" s="745"/>
      <c r="I739" s="497"/>
      <c r="J739" s="497"/>
      <c r="K739" s="497"/>
      <c r="L739" s="497"/>
    </row>
    <row r="740" spans="2:12" ht="15.75" customHeight="1">
      <c r="B740" s="1767"/>
      <c r="C740" s="874" t="s">
        <v>1893</v>
      </c>
      <c r="D740" s="1770"/>
      <c r="E740" s="868"/>
      <c r="F740" s="869"/>
      <c r="G740" s="870"/>
      <c r="H740" s="745"/>
      <c r="I740" s="497"/>
      <c r="J740" s="497"/>
      <c r="K740" s="497"/>
      <c r="L740" s="497"/>
    </row>
    <row r="741" spans="2:12" ht="76.5">
      <c r="B741" s="1767"/>
      <c r="C741" s="886" t="s">
        <v>1894</v>
      </c>
      <c r="D741" s="1770"/>
      <c r="E741" s="868"/>
      <c r="F741" s="869"/>
      <c r="G741" s="870"/>
      <c r="H741" s="745"/>
      <c r="I741" s="497"/>
      <c r="J741" s="497"/>
      <c r="K741" s="497"/>
      <c r="L741" s="497"/>
    </row>
    <row r="742" spans="2:12" ht="63.75">
      <c r="B742" s="1767"/>
      <c r="C742" s="875" t="s">
        <v>4310</v>
      </c>
      <c r="D742" s="1770"/>
      <c r="E742" s="868"/>
      <c r="F742" s="869"/>
      <c r="G742" s="870"/>
      <c r="H742" s="745"/>
      <c r="I742" s="497"/>
      <c r="J742" s="497"/>
      <c r="K742" s="497"/>
      <c r="L742" s="497"/>
    </row>
    <row r="743" spans="2:12" ht="114.75">
      <c r="B743" s="1767"/>
      <c r="C743" s="876" t="s">
        <v>3280</v>
      </c>
      <c r="D743" s="1770"/>
      <c r="E743" s="868"/>
      <c r="F743" s="869"/>
      <c r="G743" s="870"/>
      <c r="H743" s="745"/>
      <c r="I743" s="497"/>
      <c r="J743" s="497"/>
      <c r="K743" s="497"/>
      <c r="L743" s="497"/>
    </row>
    <row r="744" spans="2:12" ht="15.75" customHeight="1">
      <c r="B744" s="1767"/>
      <c r="C744" s="872" t="s">
        <v>1877</v>
      </c>
      <c r="D744" s="1770"/>
      <c r="E744" s="868"/>
      <c r="F744" s="869"/>
      <c r="G744" s="870"/>
      <c r="H744" s="745"/>
      <c r="I744" s="497"/>
      <c r="J744" s="497"/>
      <c r="K744" s="497"/>
      <c r="L744" s="497"/>
    </row>
    <row r="745" spans="2:12" ht="15.75" customHeight="1">
      <c r="B745" s="1767"/>
      <c r="C745" s="874" t="s">
        <v>1895</v>
      </c>
      <c r="D745" s="1770"/>
      <c r="E745" s="868"/>
      <c r="F745" s="869"/>
      <c r="G745" s="870"/>
      <c r="H745" s="745"/>
      <c r="I745" s="497"/>
      <c r="J745" s="497"/>
      <c r="K745" s="497"/>
      <c r="L745" s="497"/>
    </row>
    <row r="746" spans="2:12" ht="63.75">
      <c r="B746" s="1767"/>
      <c r="C746" s="875" t="s">
        <v>4311</v>
      </c>
      <c r="D746" s="1770"/>
      <c r="E746" s="868"/>
      <c r="F746" s="869"/>
      <c r="G746" s="870"/>
      <c r="H746" s="745"/>
      <c r="I746" s="497"/>
      <c r="J746" s="497"/>
      <c r="K746" s="497"/>
      <c r="L746" s="497"/>
    </row>
    <row r="747" spans="2:12" ht="15.75" customHeight="1">
      <c r="B747" s="1767"/>
      <c r="C747" s="876" t="s">
        <v>1879</v>
      </c>
      <c r="D747" s="1770"/>
      <c r="E747" s="877"/>
      <c r="F747" s="878"/>
      <c r="G747" s="879"/>
      <c r="H747" s="752"/>
      <c r="I747" s="497"/>
      <c r="J747" s="497"/>
      <c r="K747" s="497"/>
      <c r="L747" s="497"/>
    </row>
    <row r="748" spans="2:12" ht="16.5" customHeight="1" thickBot="1">
      <c r="B748" s="1771"/>
      <c r="C748" s="887" t="s">
        <v>1880</v>
      </c>
      <c r="D748" s="1773"/>
      <c r="E748" s="881" t="s">
        <v>18</v>
      </c>
      <c r="F748" s="882">
        <v>1</v>
      </c>
      <c r="G748" s="1066"/>
      <c r="H748" s="807">
        <f t="shared" ref="H748" si="25">F748*G748</f>
        <v>0</v>
      </c>
      <c r="I748" s="497"/>
      <c r="J748" s="497"/>
      <c r="K748" s="497"/>
      <c r="L748" s="497"/>
    </row>
    <row r="749" spans="2:12" ht="178.5">
      <c r="B749" s="1778" t="s">
        <v>3281</v>
      </c>
      <c r="C749" s="859" t="s">
        <v>2155</v>
      </c>
      <c r="D749" s="1779"/>
      <c r="E749" s="860"/>
      <c r="F749" s="861"/>
      <c r="G749" s="862"/>
      <c r="H749" s="740"/>
      <c r="I749" s="497"/>
      <c r="J749" s="497"/>
      <c r="K749" s="497"/>
      <c r="L749" s="497"/>
    </row>
    <row r="750" spans="2:12" ht="114.75">
      <c r="B750" s="1767"/>
      <c r="C750" s="883" t="s">
        <v>1896</v>
      </c>
      <c r="D750" s="1770"/>
      <c r="E750" s="888"/>
      <c r="F750" s="758"/>
      <c r="G750" s="889"/>
      <c r="H750" s="745"/>
      <c r="I750" s="497"/>
      <c r="J750" s="497"/>
      <c r="K750" s="497"/>
      <c r="L750" s="497"/>
    </row>
    <row r="751" spans="2:12" ht="38.25">
      <c r="B751" s="1767"/>
      <c r="C751" s="883" t="s">
        <v>2235</v>
      </c>
      <c r="D751" s="1770"/>
      <c r="E751" s="888"/>
      <c r="F751" s="758"/>
      <c r="G751" s="889"/>
      <c r="H751" s="745"/>
      <c r="I751" s="497"/>
      <c r="J751" s="497"/>
      <c r="K751" s="497"/>
      <c r="L751" s="497"/>
    </row>
    <row r="752" spans="2:12" ht="51">
      <c r="B752" s="1767"/>
      <c r="C752" s="883" t="s">
        <v>1864</v>
      </c>
      <c r="D752" s="1770"/>
      <c r="E752" s="888"/>
      <c r="F752" s="758"/>
      <c r="G752" s="889"/>
      <c r="H752" s="745"/>
      <c r="I752" s="497"/>
      <c r="J752" s="497"/>
      <c r="K752" s="497"/>
      <c r="L752" s="497"/>
    </row>
    <row r="753" spans="2:12" ht="38.25">
      <c r="B753" s="1767"/>
      <c r="C753" s="863" t="s">
        <v>1865</v>
      </c>
      <c r="D753" s="1770"/>
      <c r="E753" s="888"/>
      <c r="F753" s="758"/>
      <c r="G753" s="889"/>
      <c r="H753" s="745"/>
      <c r="I753" s="497"/>
      <c r="J753" s="497"/>
      <c r="K753" s="497"/>
      <c r="L753" s="497"/>
    </row>
    <row r="754" spans="2:12" ht="15.75" customHeight="1">
      <c r="B754" s="1767"/>
      <c r="C754" s="883" t="s">
        <v>1866</v>
      </c>
      <c r="D754" s="1770"/>
      <c r="E754" s="888"/>
      <c r="F754" s="758"/>
      <c r="G754" s="889"/>
      <c r="H754" s="745"/>
      <c r="I754" s="497"/>
      <c r="J754" s="497"/>
      <c r="K754" s="497"/>
      <c r="L754" s="497"/>
    </row>
    <row r="755" spans="2:12" ht="102">
      <c r="B755" s="1767"/>
      <c r="C755" s="883" t="s">
        <v>4671</v>
      </c>
      <c r="D755" s="1770"/>
      <c r="E755" s="888"/>
      <c r="F755" s="758"/>
      <c r="G755" s="889"/>
      <c r="H755" s="745"/>
      <c r="I755" s="497"/>
      <c r="J755" s="497"/>
      <c r="K755" s="497"/>
      <c r="L755" s="497"/>
    </row>
    <row r="756" spans="2:12" ht="38.25">
      <c r="B756" s="1767"/>
      <c r="C756" s="883" t="s">
        <v>4672</v>
      </c>
      <c r="D756" s="1770"/>
      <c r="E756" s="888"/>
      <c r="F756" s="758"/>
      <c r="G756" s="889"/>
      <c r="H756" s="745"/>
      <c r="I756" s="497"/>
      <c r="J756" s="497"/>
      <c r="K756" s="497"/>
      <c r="L756" s="497"/>
    </row>
    <row r="757" spans="2:12" ht="51">
      <c r="B757" s="1767"/>
      <c r="C757" s="883" t="s">
        <v>1884</v>
      </c>
      <c r="D757" s="1770"/>
      <c r="E757" s="888"/>
      <c r="F757" s="758"/>
      <c r="G757" s="889"/>
      <c r="H757" s="745"/>
      <c r="I757" s="497"/>
      <c r="J757" s="497"/>
      <c r="K757" s="497"/>
      <c r="L757" s="497"/>
    </row>
    <row r="758" spans="2:12" ht="25.5">
      <c r="B758" s="1767"/>
      <c r="C758" s="883" t="s">
        <v>1885</v>
      </c>
      <c r="D758" s="1770"/>
      <c r="E758" s="888"/>
      <c r="F758" s="758"/>
      <c r="G758" s="889"/>
      <c r="H758" s="745"/>
      <c r="I758" s="497"/>
      <c r="J758" s="497"/>
      <c r="K758" s="497"/>
      <c r="L758" s="497"/>
    </row>
    <row r="759" spans="2:12" ht="38.25">
      <c r="B759" s="1767"/>
      <c r="C759" s="883" t="s">
        <v>1886</v>
      </c>
      <c r="D759" s="1770"/>
      <c r="E759" s="888"/>
      <c r="F759" s="758"/>
      <c r="G759" s="889"/>
      <c r="H759" s="745"/>
      <c r="I759" s="497"/>
      <c r="J759" s="497"/>
      <c r="K759" s="497"/>
      <c r="L759" s="497"/>
    </row>
    <row r="760" spans="2:12" ht="51">
      <c r="B760" s="1767"/>
      <c r="C760" s="883" t="s">
        <v>1887</v>
      </c>
      <c r="D760" s="1770"/>
      <c r="E760" s="888"/>
      <c r="F760" s="758"/>
      <c r="G760" s="889"/>
      <c r="H760" s="745"/>
      <c r="I760" s="497"/>
      <c r="J760" s="497"/>
      <c r="K760" s="497"/>
      <c r="L760" s="497"/>
    </row>
    <row r="761" spans="2:12" ht="25.5">
      <c r="B761" s="1767"/>
      <c r="C761" s="883" t="s">
        <v>1888</v>
      </c>
      <c r="D761" s="1770"/>
      <c r="E761" s="888"/>
      <c r="F761" s="758"/>
      <c r="G761" s="889"/>
      <c r="H761" s="745"/>
      <c r="I761" s="497"/>
      <c r="J761" s="497"/>
      <c r="K761" s="497"/>
      <c r="L761" s="497"/>
    </row>
    <row r="762" spans="2:12" ht="25.5">
      <c r="B762" s="1767"/>
      <c r="C762" s="883" t="s">
        <v>1889</v>
      </c>
      <c r="D762" s="1770"/>
      <c r="E762" s="888"/>
      <c r="F762" s="758"/>
      <c r="G762" s="889"/>
      <c r="H762" s="745"/>
      <c r="I762" s="497"/>
      <c r="J762" s="497"/>
      <c r="K762" s="497"/>
      <c r="L762" s="497"/>
    </row>
    <row r="763" spans="2:12" ht="25.5">
      <c r="B763" s="1767"/>
      <c r="C763" s="883" t="s">
        <v>1890</v>
      </c>
      <c r="D763" s="1770"/>
      <c r="E763" s="888"/>
      <c r="F763" s="758"/>
      <c r="G763" s="889"/>
      <c r="H763" s="745"/>
      <c r="I763" s="497"/>
      <c r="J763" s="497"/>
      <c r="K763" s="497"/>
      <c r="L763" s="497"/>
    </row>
    <row r="764" spans="2:12" ht="15.75" customHeight="1">
      <c r="B764" s="1767"/>
      <c r="C764" s="867" t="s">
        <v>1867</v>
      </c>
      <c r="D764" s="1770"/>
      <c r="E764" s="868"/>
      <c r="F764" s="869"/>
      <c r="G764" s="870"/>
      <c r="H764" s="745"/>
      <c r="I764" s="497"/>
      <c r="J764" s="497"/>
      <c r="K764" s="497"/>
      <c r="L764" s="497"/>
    </row>
    <row r="765" spans="2:12" ht="15.75" customHeight="1">
      <c r="B765" s="1767"/>
      <c r="C765" s="867" t="s">
        <v>1891</v>
      </c>
      <c r="D765" s="1770"/>
      <c r="E765" s="868"/>
      <c r="F765" s="869"/>
      <c r="G765" s="870"/>
      <c r="H765" s="745"/>
      <c r="I765" s="497"/>
      <c r="J765" s="497"/>
      <c r="K765" s="497"/>
      <c r="L765" s="497"/>
    </row>
    <row r="766" spans="2:12" ht="15.75" customHeight="1">
      <c r="B766" s="1767"/>
      <c r="C766" s="867" t="s">
        <v>1869</v>
      </c>
      <c r="D766" s="1770"/>
      <c r="E766" s="868"/>
      <c r="F766" s="869"/>
      <c r="G766" s="870"/>
      <c r="H766" s="745"/>
      <c r="I766" s="497"/>
      <c r="J766" s="497"/>
      <c r="K766" s="497"/>
      <c r="L766" s="497"/>
    </row>
    <row r="767" spans="2:12" ht="15.75" customHeight="1">
      <c r="B767" s="1767"/>
      <c r="C767" s="871" t="s">
        <v>1870</v>
      </c>
      <c r="D767" s="1770"/>
      <c r="E767" s="868"/>
      <c r="F767" s="869"/>
      <c r="G767" s="870"/>
      <c r="H767" s="745"/>
      <c r="I767" s="497"/>
      <c r="J767" s="497"/>
      <c r="K767" s="497"/>
      <c r="L767" s="497"/>
    </row>
    <row r="768" spans="2:12" ht="15.75" customHeight="1">
      <c r="B768" s="1767"/>
      <c r="C768" s="872" t="s">
        <v>4638</v>
      </c>
      <c r="D768" s="1770"/>
      <c r="E768" s="868"/>
      <c r="F768" s="869"/>
      <c r="G768" s="870"/>
      <c r="H768" s="745"/>
      <c r="I768" s="497"/>
      <c r="J768" s="497"/>
      <c r="K768" s="497"/>
      <c r="L768" s="497"/>
    </row>
    <row r="769" spans="2:12" ht="15.75" customHeight="1">
      <c r="B769" s="1767"/>
      <c r="C769" s="872" t="s">
        <v>4639</v>
      </c>
      <c r="D769" s="1770"/>
      <c r="E769" s="868"/>
      <c r="F769" s="869"/>
      <c r="G769" s="870"/>
      <c r="H769" s="745"/>
      <c r="I769" s="497"/>
      <c r="J769" s="497"/>
      <c r="K769" s="497"/>
      <c r="L769" s="497"/>
    </row>
    <row r="770" spans="2:12" ht="15.75" customHeight="1">
      <c r="B770" s="1767"/>
      <c r="C770" s="872" t="s">
        <v>4640</v>
      </c>
      <c r="D770" s="1770"/>
      <c r="E770" s="868"/>
      <c r="F770" s="869"/>
      <c r="G770" s="870"/>
      <c r="H770" s="745"/>
      <c r="I770" s="497"/>
      <c r="J770" s="497"/>
      <c r="K770" s="497"/>
      <c r="L770" s="497"/>
    </row>
    <row r="771" spans="2:12" ht="15.75" customHeight="1">
      <c r="B771" s="1767"/>
      <c r="C771" s="872" t="s">
        <v>4641</v>
      </c>
      <c r="D771" s="1770"/>
      <c r="E771" s="868"/>
      <c r="F771" s="869"/>
      <c r="G771" s="870"/>
      <c r="H771" s="745"/>
      <c r="I771" s="497"/>
      <c r="J771" s="497"/>
      <c r="K771" s="497"/>
      <c r="L771" s="497"/>
    </row>
    <row r="772" spans="2:12" ht="15.75" customHeight="1">
      <c r="B772" s="1767"/>
      <c r="C772" s="872" t="s">
        <v>1872</v>
      </c>
      <c r="D772" s="1770"/>
      <c r="E772" s="868"/>
      <c r="F772" s="869"/>
      <c r="G772" s="870"/>
      <c r="H772" s="745"/>
      <c r="I772" s="497"/>
      <c r="J772" s="497"/>
      <c r="K772" s="497"/>
      <c r="L772" s="497"/>
    </row>
    <row r="773" spans="2:12" ht="15.75" customHeight="1">
      <c r="B773" s="1767"/>
      <c r="C773" s="872" t="s">
        <v>1873</v>
      </c>
      <c r="D773" s="1770"/>
      <c r="E773" s="868"/>
      <c r="F773" s="869"/>
      <c r="G773" s="870"/>
      <c r="H773" s="745"/>
      <c r="I773" s="497"/>
      <c r="J773" s="497"/>
      <c r="K773" s="497"/>
      <c r="L773" s="497"/>
    </row>
    <row r="774" spans="2:12" ht="15.75" customHeight="1">
      <c r="B774" s="1767"/>
      <c r="C774" s="873" t="s">
        <v>1874</v>
      </c>
      <c r="D774" s="1770"/>
      <c r="E774" s="868"/>
      <c r="F774" s="869"/>
      <c r="G774" s="870"/>
      <c r="H774" s="745"/>
      <c r="I774" s="497"/>
      <c r="J774" s="497"/>
      <c r="K774" s="497"/>
      <c r="L774" s="497"/>
    </row>
    <row r="775" spans="2:12" ht="15.75" customHeight="1">
      <c r="B775" s="1767"/>
      <c r="C775" s="874" t="s">
        <v>1898</v>
      </c>
      <c r="D775" s="1770"/>
      <c r="E775" s="868"/>
      <c r="F775" s="869"/>
      <c r="G775" s="870"/>
      <c r="H775" s="745"/>
      <c r="I775" s="497"/>
      <c r="J775" s="497"/>
      <c r="K775" s="497"/>
      <c r="L775" s="497"/>
    </row>
    <row r="776" spans="2:12" ht="76.5">
      <c r="B776" s="1767"/>
      <c r="C776" s="886" t="s">
        <v>4642</v>
      </c>
      <c r="D776" s="1770"/>
      <c r="E776" s="868"/>
      <c r="F776" s="869"/>
      <c r="G776" s="870"/>
      <c r="H776" s="745"/>
      <c r="I776" s="497"/>
      <c r="J776" s="497"/>
      <c r="K776" s="497"/>
      <c r="L776" s="497"/>
    </row>
    <row r="777" spans="2:12" ht="63.75">
      <c r="B777" s="1767"/>
      <c r="C777" s="875" t="s">
        <v>4312</v>
      </c>
      <c r="D777" s="1770"/>
      <c r="E777" s="868"/>
      <c r="F777" s="869"/>
      <c r="G777" s="870"/>
      <c r="H777" s="745"/>
      <c r="I777" s="497"/>
      <c r="J777" s="497"/>
      <c r="K777" s="497"/>
      <c r="L777" s="497"/>
    </row>
    <row r="778" spans="2:12" ht="102">
      <c r="B778" s="1767"/>
      <c r="C778" s="876" t="s">
        <v>4666</v>
      </c>
      <c r="D778" s="1770"/>
      <c r="E778" s="868"/>
      <c r="F778" s="869"/>
      <c r="G778" s="870"/>
      <c r="H778" s="745"/>
      <c r="I778" s="497"/>
      <c r="J778" s="497"/>
      <c r="K778" s="497"/>
      <c r="L778" s="497"/>
    </row>
    <row r="779" spans="2:12" ht="15.75" customHeight="1">
      <c r="B779" s="1767"/>
      <c r="C779" s="872" t="s">
        <v>1877</v>
      </c>
      <c r="D779" s="1770"/>
      <c r="E779" s="868"/>
      <c r="F779" s="869"/>
      <c r="G779" s="870"/>
      <c r="H779" s="745"/>
      <c r="I779" s="497"/>
      <c r="J779" s="497"/>
      <c r="K779" s="497"/>
      <c r="L779" s="497"/>
    </row>
    <row r="780" spans="2:12" ht="15.75" customHeight="1">
      <c r="B780" s="1767"/>
      <c r="C780" s="874" t="s">
        <v>1899</v>
      </c>
      <c r="D780" s="1770"/>
      <c r="E780" s="868"/>
      <c r="F780" s="869"/>
      <c r="G780" s="870"/>
      <c r="H780" s="745"/>
      <c r="I780" s="497"/>
      <c r="J780" s="497"/>
      <c r="K780" s="497"/>
      <c r="L780" s="497"/>
    </row>
    <row r="781" spans="2:12" ht="63.75">
      <c r="B781" s="1767"/>
      <c r="C781" s="875" t="s">
        <v>4313</v>
      </c>
      <c r="D781" s="1770"/>
      <c r="E781" s="868"/>
      <c r="F781" s="869"/>
      <c r="G781" s="870"/>
      <c r="H781" s="745"/>
      <c r="I781" s="497"/>
      <c r="J781" s="497"/>
      <c r="K781" s="497"/>
      <c r="L781" s="497"/>
    </row>
    <row r="782" spans="2:12" ht="15.75" customHeight="1">
      <c r="B782" s="1767"/>
      <c r="C782" s="876" t="s">
        <v>1879</v>
      </c>
      <c r="D782" s="1770"/>
      <c r="E782" s="877"/>
      <c r="F782" s="878"/>
      <c r="G782" s="879"/>
      <c r="H782" s="752"/>
      <c r="I782" s="497"/>
      <c r="J782" s="497"/>
      <c r="K782" s="497"/>
      <c r="L782" s="497"/>
    </row>
    <row r="783" spans="2:12" ht="16.5" customHeight="1">
      <c r="B783" s="1767"/>
      <c r="C783" s="880" t="s">
        <v>1880</v>
      </c>
      <c r="D783" s="1780"/>
      <c r="E783" s="881" t="s">
        <v>18</v>
      </c>
      <c r="F783" s="882">
        <v>1</v>
      </c>
      <c r="G783" s="1066"/>
      <c r="H783" s="807">
        <f t="shared" ref="H783" si="26">F783*G783</f>
        <v>0</v>
      </c>
      <c r="I783" s="497"/>
      <c r="J783" s="497"/>
      <c r="K783" s="497"/>
      <c r="L783" s="497"/>
    </row>
    <row r="784" spans="2:12" ht="191.25">
      <c r="B784" s="1766" t="s">
        <v>3282</v>
      </c>
      <c r="C784" s="867" t="s">
        <v>4474</v>
      </c>
      <c r="D784" s="1769"/>
      <c r="E784" s="860"/>
      <c r="F784" s="861"/>
      <c r="G784" s="862"/>
      <c r="H784" s="740"/>
      <c r="I784" s="497"/>
      <c r="J784" s="497"/>
      <c r="K784" s="497"/>
      <c r="L784" s="497"/>
    </row>
    <row r="785" spans="2:12" ht="114.75">
      <c r="B785" s="1767"/>
      <c r="C785" s="883" t="s">
        <v>1863</v>
      </c>
      <c r="D785" s="1769"/>
      <c r="E785" s="888"/>
      <c r="F785" s="758"/>
      <c r="G785" s="889"/>
      <c r="H785" s="745"/>
      <c r="I785" s="497"/>
      <c r="J785" s="497"/>
      <c r="K785" s="497"/>
      <c r="L785" s="497"/>
    </row>
    <row r="786" spans="2:12" ht="38.25">
      <c r="B786" s="1767"/>
      <c r="C786" s="883" t="s">
        <v>2235</v>
      </c>
      <c r="D786" s="1769"/>
      <c r="E786" s="888"/>
      <c r="F786" s="758"/>
      <c r="G786" s="889"/>
      <c r="H786" s="745"/>
      <c r="I786" s="497"/>
      <c r="J786" s="497"/>
      <c r="K786" s="497"/>
      <c r="L786" s="497"/>
    </row>
    <row r="787" spans="2:12" ht="63.75">
      <c r="B787" s="1767"/>
      <c r="C787" s="883" t="s">
        <v>1900</v>
      </c>
      <c r="D787" s="1769"/>
      <c r="E787" s="888"/>
      <c r="F787" s="758"/>
      <c r="G787" s="889"/>
      <c r="H787" s="745"/>
      <c r="I787" s="497"/>
      <c r="J787" s="497"/>
      <c r="K787" s="497"/>
      <c r="L787" s="497"/>
    </row>
    <row r="788" spans="2:12" ht="38.25">
      <c r="B788" s="1767"/>
      <c r="C788" s="863" t="s">
        <v>1865</v>
      </c>
      <c r="D788" s="1769"/>
      <c r="E788" s="888"/>
      <c r="F788" s="758"/>
      <c r="G788" s="889"/>
      <c r="H788" s="745"/>
      <c r="I788" s="497"/>
      <c r="J788" s="497"/>
      <c r="K788" s="497"/>
      <c r="L788" s="497"/>
    </row>
    <row r="789" spans="2:12" ht="15.75" customHeight="1">
      <c r="B789" s="1767"/>
      <c r="C789" s="883" t="s">
        <v>1901</v>
      </c>
      <c r="D789" s="1769"/>
      <c r="E789" s="888"/>
      <c r="F789" s="758"/>
      <c r="G789" s="889"/>
      <c r="H789" s="745"/>
      <c r="I789" s="497"/>
      <c r="J789" s="497"/>
      <c r="K789" s="497"/>
      <c r="L789" s="497"/>
    </row>
    <row r="790" spans="2:12" ht="102">
      <c r="B790" s="1767"/>
      <c r="C790" s="883" t="s">
        <v>1897</v>
      </c>
      <c r="D790" s="1769"/>
      <c r="E790" s="888"/>
      <c r="F790" s="758"/>
      <c r="G790" s="889"/>
      <c r="H790" s="745"/>
      <c r="I790" s="497"/>
      <c r="J790" s="497"/>
      <c r="K790" s="497"/>
      <c r="L790" s="497"/>
    </row>
    <row r="791" spans="2:12" ht="38.25">
      <c r="B791" s="1767"/>
      <c r="C791" s="883" t="s">
        <v>1883</v>
      </c>
      <c r="D791" s="1769"/>
      <c r="E791" s="888"/>
      <c r="F791" s="758"/>
      <c r="G791" s="889"/>
      <c r="H791" s="745"/>
      <c r="I791" s="497"/>
      <c r="J791" s="497"/>
      <c r="K791" s="497"/>
      <c r="L791" s="497"/>
    </row>
    <row r="792" spans="2:12" ht="51">
      <c r="B792" s="1767"/>
      <c r="C792" s="883" t="s">
        <v>1884</v>
      </c>
      <c r="D792" s="1769"/>
      <c r="E792" s="888"/>
      <c r="F792" s="758"/>
      <c r="G792" s="889"/>
      <c r="H792" s="745"/>
      <c r="I792" s="497"/>
      <c r="J792" s="497"/>
      <c r="K792" s="497"/>
      <c r="L792" s="497"/>
    </row>
    <row r="793" spans="2:12" ht="25.5">
      <c r="B793" s="1767"/>
      <c r="C793" s="883" t="s">
        <v>1885</v>
      </c>
      <c r="D793" s="1769"/>
      <c r="E793" s="888"/>
      <c r="F793" s="758"/>
      <c r="G793" s="889"/>
      <c r="H793" s="745"/>
      <c r="I793" s="497"/>
      <c r="J793" s="497"/>
      <c r="K793" s="497"/>
      <c r="L793" s="497"/>
    </row>
    <row r="794" spans="2:12" ht="38.25">
      <c r="B794" s="1767"/>
      <c r="C794" s="883" t="s">
        <v>1886</v>
      </c>
      <c r="D794" s="1769"/>
      <c r="E794" s="888"/>
      <c r="F794" s="758"/>
      <c r="G794" s="889"/>
      <c r="H794" s="745"/>
      <c r="I794" s="497"/>
      <c r="J794" s="497"/>
      <c r="K794" s="497"/>
      <c r="L794" s="497"/>
    </row>
    <row r="795" spans="2:12" ht="51">
      <c r="B795" s="1767"/>
      <c r="C795" s="883" t="s">
        <v>1887</v>
      </c>
      <c r="D795" s="1769"/>
      <c r="E795" s="888"/>
      <c r="F795" s="758"/>
      <c r="G795" s="889"/>
      <c r="H795" s="745"/>
      <c r="I795" s="497"/>
      <c r="J795" s="497"/>
      <c r="K795" s="497"/>
      <c r="L795" s="497"/>
    </row>
    <row r="796" spans="2:12" ht="25.5">
      <c r="B796" s="1767"/>
      <c r="C796" s="883" t="s">
        <v>1888</v>
      </c>
      <c r="D796" s="1769"/>
      <c r="E796" s="888"/>
      <c r="F796" s="758"/>
      <c r="G796" s="889"/>
      <c r="H796" s="745"/>
      <c r="I796" s="497"/>
      <c r="J796" s="497"/>
      <c r="K796" s="497"/>
      <c r="L796" s="497"/>
    </row>
    <row r="797" spans="2:12" ht="25.5">
      <c r="B797" s="1767"/>
      <c r="C797" s="883" t="s">
        <v>1889</v>
      </c>
      <c r="D797" s="1769"/>
      <c r="E797" s="888"/>
      <c r="F797" s="758"/>
      <c r="G797" s="889"/>
      <c r="H797" s="745"/>
      <c r="I797" s="497"/>
      <c r="J797" s="497"/>
      <c r="K797" s="497"/>
      <c r="L797" s="497"/>
    </row>
    <row r="798" spans="2:12" ht="25.5">
      <c r="B798" s="1767"/>
      <c r="C798" s="883" t="s">
        <v>1890</v>
      </c>
      <c r="D798" s="1769"/>
      <c r="E798" s="888"/>
      <c r="F798" s="758"/>
      <c r="G798" s="889"/>
      <c r="H798" s="745"/>
      <c r="I798" s="497"/>
      <c r="J798" s="497"/>
      <c r="K798" s="497"/>
      <c r="L798" s="497"/>
    </row>
    <row r="799" spans="2:12" ht="15.75" customHeight="1">
      <c r="B799" s="1767"/>
      <c r="C799" s="867" t="s">
        <v>1867</v>
      </c>
      <c r="D799" s="1769"/>
      <c r="E799" s="868"/>
      <c r="F799" s="869"/>
      <c r="G799" s="870"/>
      <c r="H799" s="745"/>
      <c r="I799" s="497"/>
      <c r="J799" s="497"/>
      <c r="K799" s="497"/>
      <c r="L799" s="497"/>
    </row>
    <row r="800" spans="2:12" ht="15.75" customHeight="1">
      <c r="B800" s="1767"/>
      <c r="C800" s="867" t="s">
        <v>1891</v>
      </c>
      <c r="D800" s="1769"/>
      <c r="E800" s="868"/>
      <c r="F800" s="869"/>
      <c r="G800" s="870"/>
      <c r="H800" s="745"/>
      <c r="I800" s="497"/>
      <c r="J800" s="497"/>
      <c r="K800" s="497"/>
      <c r="L800" s="497"/>
    </row>
    <row r="801" spans="2:12" ht="15.75" customHeight="1">
      <c r="B801" s="1767"/>
      <c r="C801" s="867" t="s">
        <v>1869</v>
      </c>
      <c r="D801" s="1769"/>
      <c r="E801" s="868"/>
      <c r="F801" s="869"/>
      <c r="G801" s="870"/>
      <c r="H801" s="745"/>
      <c r="I801" s="497"/>
      <c r="J801" s="497"/>
      <c r="K801" s="497"/>
      <c r="L801" s="497"/>
    </row>
    <row r="802" spans="2:12" ht="15.75" customHeight="1">
      <c r="B802" s="1767"/>
      <c r="C802" s="871" t="s">
        <v>1870</v>
      </c>
      <c r="D802" s="1769"/>
      <c r="E802" s="868"/>
      <c r="F802" s="869"/>
      <c r="G802" s="870"/>
      <c r="H802" s="745"/>
      <c r="I802" s="497"/>
      <c r="J802" s="497"/>
      <c r="K802" s="497"/>
      <c r="L802" s="497"/>
    </row>
    <row r="803" spans="2:12" ht="15.75" customHeight="1">
      <c r="B803" s="1767"/>
      <c r="C803" s="890" t="s">
        <v>4635</v>
      </c>
      <c r="D803" s="1769"/>
      <c r="E803" s="868"/>
      <c r="F803" s="869"/>
      <c r="G803" s="870"/>
      <c r="H803" s="745"/>
      <c r="I803" s="497"/>
      <c r="J803" s="497"/>
      <c r="K803" s="497"/>
      <c r="L803" s="497"/>
    </row>
    <row r="804" spans="2:12" ht="15.75" customHeight="1">
      <c r="B804" s="1767"/>
      <c r="C804" s="890" t="s">
        <v>4634</v>
      </c>
      <c r="D804" s="1769"/>
      <c r="E804" s="868"/>
      <c r="F804" s="869"/>
      <c r="G804" s="870"/>
      <c r="H804" s="745"/>
      <c r="I804" s="497"/>
      <c r="J804" s="497"/>
      <c r="K804" s="497"/>
      <c r="L804" s="497"/>
    </row>
    <row r="805" spans="2:12" ht="15.75" customHeight="1">
      <c r="B805" s="1767"/>
      <c r="C805" s="890" t="s">
        <v>4636</v>
      </c>
      <c r="D805" s="1769"/>
      <c r="E805" s="868"/>
      <c r="F805" s="869"/>
      <c r="G805" s="870"/>
      <c r="H805" s="745"/>
      <c r="I805" s="497"/>
      <c r="J805" s="497"/>
      <c r="K805" s="497"/>
      <c r="L805" s="497"/>
    </row>
    <row r="806" spans="2:12" ht="15.75" customHeight="1">
      <c r="B806" s="1767"/>
      <c r="C806" s="890" t="s">
        <v>4637</v>
      </c>
      <c r="D806" s="1769"/>
      <c r="E806" s="868"/>
      <c r="F806" s="869"/>
      <c r="G806" s="870"/>
      <c r="H806" s="745"/>
      <c r="I806" s="497"/>
      <c r="J806" s="497"/>
      <c r="K806" s="497"/>
      <c r="L806" s="497"/>
    </row>
    <row r="807" spans="2:12" ht="15.75" customHeight="1">
      <c r="B807" s="1767"/>
      <c r="C807" s="872" t="s">
        <v>1872</v>
      </c>
      <c r="D807" s="1769"/>
      <c r="E807" s="868"/>
      <c r="F807" s="869"/>
      <c r="G807" s="870"/>
      <c r="H807" s="745"/>
      <c r="I807" s="497"/>
      <c r="J807" s="497"/>
      <c r="K807" s="497"/>
      <c r="L807" s="497"/>
    </row>
    <row r="808" spans="2:12" ht="15.75" customHeight="1">
      <c r="B808" s="1767"/>
      <c r="C808" s="872" t="s">
        <v>1873</v>
      </c>
      <c r="D808" s="1769"/>
      <c r="E808" s="868"/>
      <c r="F808" s="869"/>
      <c r="G808" s="870"/>
      <c r="H808" s="745"/>
      <c r="I808" s="497"/>
      <c r="J808" s="497"/>
      <c r="K808" s="497"/>
      <c r="L808" s="497"/>
    </row>
    <row r="809" spans="2:12" ht="15.75" customHeight="1">
      <c r="B809" s="1767"/>
      <c r="C809" s="873" t="s">
        <v>1874</v>
      </c>
      <c r="D809" s="1769"/>
      <c r="E809" s="868"/>
      <c r="F809" s="869"/>
      <c r="G809" s="870"/>
      <c r="H809" s="745"/>
      <c r="I809" s="497"/>
      <c r="J809" s="497"/>
      <c r="K809" s="497"/>
      <c r="L809" s="497"/>
    </row>
    <row r="810" spans="2:12" ht="15.75" customHeight="1">
      <c r="B810" s="1767"/>
      <c r="C810" s="874" t="s">
        <v>1902</v>
      </c>
      <c r="D810" s="1769"/>
      <c r="E810" s="868"/>
      <c r="F810" s="869"/>
      <c r="G810" s="870"/>
      <c r="H810" s="745"/>
      <c r="I810" s="497"/>
      <c r="J810" s="497"/>
      <c r="K810" s="497"/>
      <c r="L810" s="497"/>
    </row>
    <row r="811" spans="2:12" ht="15.75" customHeight="1">
      <c r="B811" s="1767"/>
      <c r="C811" s="874" t="s">
        <v>1903</v>
      </c>
      <c r="D811" s="1769"/>
      <c r="E811" s="868"/>
      <c r="F811" s="869"/>
      <c r="G811" s="870"/>
      <c r="H811" s="745"/>
      <c r="I811" s="497"/>
      <c r="J811" s="497"/>
      <c r="K811" s="497"/>
      <c r="L811" s="497"/>
    </row>
    <row r="812" spans="2:12" ht="102">
      <c r="B812" s="1767"/>
      <c r="C812" s="886" t="s">
        <v>4667</v>
      </c>
      <c r="D812" s="1769"/>
      <c r="E812" s="868"/>
      <c r="F812" s="869"/>
      <c r="G812" s="870"/>
      <c r="H812" s="745"/>
      <c r="I812" s="497"/>
      <c r="J812" s="497"/>
      <c r="K812" s="497"/>
      <c r="L812" s="497"/>
    </row>
    <row r="813" spans="2:12" ht="15.75" customHeight="1">
      <c r="B813" s="1767"/>
      <c r="C813" s="886" t="s">
        <v>1904</v>
      </c>
      <c r="D813" s="1769"/>
      <c r="E813" s="868"/>
      <c r="F813" s="869"/>
      <c r="G813" s="870"/>
      <c r="H813" s="745"/>
      <c r="I813" s="497"/>
      <c r="J813" s="497"/>
      <c r="K813" s="497"/>
      <c r="L813" s="497"/>
    </row>
    <row r="814" spans="2:12" ht="127.5">
      <c r="B814" s="1767"/>
      <c r="C814" s="876" t="s">
        <v>3283</v>
      </c>
      <c r="D814" s="1769"/>
      <c r="E814" s="868"/>
      <c r="F814" s="869"/>
      <c r="G814" s="870"/>
      <c r="H814" s="745"/>
      <c r="I814" s="497"/>
      <c r="J814" s="497"/>
      <c r="K814" s="497"/>
      <c r="L814" s="497"/>
    </row>
    <row r="815" spans="2:12" ht="63.75">
      <c r="B815" s="1767"/>
      <c r="C815" s="875" t="s">
        <v>4314</v>
      </c>
      <c r="D815" s="1769"/>
      <c r="E815" s="868"/>
      <c r="F815" s="869"/>
      <c r="G815" s="870"/>
      <c r="H815" s="745"/>
      <c r="I815" s="497"/>
      <c r="J815" s="497"/>
      <c r="K815" s="497"/>
      <c r="L815" s="497"/>
    </row>
    <row r="816" spans="2:12" ht="15.75" customHeight="1">
      <c r="B816" s="1767"/>
      <c r="C816" s="872" t="s">
        <v>1877</v>
      </c>
      <c r="D816" s="1769"/>
      <c r="E816" s="868"/>
      <c r="F816" s="869"/>
      <c r="G816" s="870"/>
      <c r="H816" s="745"/>
      <c r="I816" s="497"/>
      <c r="J816" s="497"/>
      <c r="K816" s="497"/>
      <c r="L816" s="497"/>
    </row>
    <row r="817" spans="2:12" ht="15.75" customHeight="1">
      <c r="B817" s="1767"/>
      <c r="C817" s="874" t="s">
        <v>1895</v>
      </c>
      <c r="D817" s="1769"/>
      <c r="E817" s="868"/>
      <c r="F817" s="869"/>
      <c r="G817" s="870"/>
      <c r="H817" s="745"/>
      <c r="I817" s="497"/>
      <c r="J817" s="497"/>
      <c r="K817" s="497"/>
      <c r="L817" s="497"/>
    </row>
    <row r="818" spans="2:12" ht="15.75" customHeight="1">
      <c r="B818" s="1767"/>
      <c r="C818" s="874" t="s">
        <v>1903</v>
      </c>
      <c r="D818" s="1769"/>
      <c r="E818" s="868"/>
      <c r="F818" s="869"/>
      <c r="G818" s="870"/>
      <c r="H818" s="745"/>
      <c r="I818" s="497"/>
      <c r="J818" s="497"/>
      <c r="K818" s="497"/>
      <c r="L818" s="497"/>
    </row>
    <row r="819" spans="2:12" ht="15.75" customHeight="1">
      <c r="B819" s="1767"/>
      <c r="C819" s="886" t="s">
        <v>1905</v>
      </c>
      <c r="D819" s="1769"/>
      <c r="E819" s="868"/>
      <c r="F819" s="869"/>
      <c r="G819" s="870"/>
      <c r="H819" s="745"/>
      <c r="I819" s="497"/>
      <c r="J819" s="497"/>
      <c r="K819" s="497"/>
      <c r="L819" s="497"/>
    </row>
    <row r="820" spans="2:12" ht="15.75" customHeight="1">
      <c r="B820" s="1767"/>
      <c r="C820" s="886" t="s">
        <v>1904</v>
      </c>
      <c r="D820" s="1769"/>
      <c r="E820" s="868"/>
      <c r="F820" s="869"/>
      <c r="G820" s="870"/>
      <c r="H820" s="745"/>
      <c r="I820" s="497"/>
      <c r="J820" s="497"/>
      <c r="K820" s="497"/>
      <c r="L820" s="497"/>
    </row>
    <row r="821" spans="2:12" ht="63.75">
      <c r="B821" s="1767"/>
      <c r="C821" s="875" t="s">
        <v>4315</v>
      </c>
      <c r="D821" s="1769"/>
      <c r="E821" s="868"/>
      <c r="F821" s="869"/>
      <c r="G821" s="870"/>
      <c r="H821" s="745"/>
      <c r="I821" s="497"/>
      <c r="J821" s="497"/>
      <c r="K821" s="497"/>
      <c r="L821" s="497"/>
    </row>
    <row r="822" spans="2:12" ht="15.75" customHeight="1">
      <c r="B822" s="1767"/>
      <c r="C822" s="876" t="s">
        <v>1879</v>
      </c>
      <c r="D822" s="1769"/>
      <c r="E822" s="877"/>
      <c r="F822" s="878"/>
      <c r="G822" s="879"/>
      <c r="H822" s="752"/>
      <c r="I822" s="497"/>
      <c r="J822" s="497"/>
      <c r="K822" s="497"/>
      <c r="L822" s="497"/>
    </row>
    <row r="823" spans="2:12" ht="16.5" customHeight="1">
      <c r="B823" s="1777"/>
      <c r="C823" s="880" t="s">
        <v>1880</v>
      </c>
      <c r="D823" s="1770"/>
      <c r="E823" s="881" t="s">
        <v>18</v>
      </c>
      <c r="F823" s="882">
        <v>1</v>
      </c>
      <c r="G823" s="1066"/>
      <c r="H823" s="807">
        <f t="shared" ref="H823" si="27">F823*G823</f>
        <v>0</v>
      </c>
      <c r="I823" s="497"/>
      <c r="J823" s="497"/>
      <c r="K823" s="497"/>
      <c r="L823" s="497"/>
    </row>
    <row r="824" spans="2:12" ht="25.5">
      <c r="B824" s="1767" t="s">
        <v>3284</v>
      </c>
      <c r="C824" s="759" t="s">
        <v>1906</v>
      </c>
      <c r="D824" s="1725"/>
      <c r="E824" s="860"/>
      <c r="F824" s="861"/>
      <c r="G824" s="862"/>
      <c r="H824" s="740"/>
      <c r="I824" s="497"/>
      <c r="J824" s="497"/>
      <c r="K824" s="497"/>
      <c r="L824" s="497"/>
    </row>
    <row r="825" spans="2:12" ht="15.75" customHeight="1">
      <c r="B825" s="1767"/>
      <c r="C825" s="883" t="s">
        <v>1907</v>
      </c>
      <c r="D825" s="1726"/>
      <c r="E825" s="891"/>
      <c r="F825" s="869"/>
      <c r="G825" s="870"/>
      <c r="H825" s="745"/>
      <c r="I825" s="497"/>
      <c r="J825" s="497"/>
      <c r="K825" s="497"/>
      <c r="L825" s="497"/>
    </row>
    <row r="826" spans="2:12" ht="15.75" customHeight="1">
      <c r="B826" s="1767"/>
      <c r="C826" s="759" t="s">
        <v>1908</v>
      </c>
      <c r="D826" s="1726"/>
      <c r="E826" s="891"/>
      <c r="F826" s="869"/>
      <c r="G826" s="870"/>
      <c r="H826" s="745"/>
      <c r="I826" s="497"/>
      <c r="J826" s="497"/>
      <c r="K826" s="497"/>
      <c r="L826" s="497"/>
    </row>
    <row r="827" spans="2:12" ht="15.75" customHeight="1">
      <c r="B827" s="1767"/>
      <c r="C827" s="759" t="s">
        <v>1909</v>
      </c>
      <c r="D827" s="1726"/>
      <c r="E827" s="891"/>
      <c r="F827" s="869"/>
      <c r="G827" s="870"/>
      <c r="H827" s="745"/>
      <c r="I827" s="497"/>
      <c r="J827" s="497"/>
      <c r="K827" s="497"/>
      <c r="L827" s="497"/>
    </row>
    <row r="828" spans="2:12" ht="15.75" customHeight="1">
      <c r="B828" s="1767"/>
      <c r="C828" s="759" t="s">
        <v>1910</v>
      </c>
      <c r="D828" s="1726"/>
      <c r="E828" s="891"/>
      <c r="F828" s="869"/>
      <c r="G828" s="870"/>
      <c r="H828" s="745"/>
      <c r="I828" s="497"/>
      <c r="J828" s="497"/>
      <c r="K828" s="497"/>
      <c r="L828" s="497"/>
    </row>
    <row r="829" spans="2:12" ht="15.75" customHeight="1">
      <c r="B829" s="1767"/>
      <c r="C829" s="759" t="s">
        <v>1911</v>
      </c>
      <c r="D829" s="1726"/>
      <c r="E829" s="892"/>
      <c r="F829" s="878"/>
      <c r="G829" s="879"/>
      <c r="H829" s="752"/>
      <c r="I829" s="497"/>
      <c r="J829" s="497"/>
      <c r="K829" s="497"/>
      <c r="L829" s="497"/>
    </row>
    <row r="830" spans="2:12" ht="16.5" customHeight="1">
      <c r="B830" s="1767"/>
      <c r="C830" s="762" t="s">
        <v>1912</v>
      </c>
      <c r="D830" s="1726"/>
      <c r="E830" s="881" t="s">
        <v>18</v>
      </c>
      <c r="F830" s="882">
        <v>2</v>
      </c>
      <c r="G830" s="1066"/>
      <c r="H830" s="807">
        <f t="shared" ref="H830" si="28">F830*G830</f>
        <v>0</v>
      </c>
      <c r="I830" s="497"/>
      <c r="J830" s="497"/>
      <c r="K830" s="497"/>
      <c r="L830" s="497"/>
    </row>
    <row r="831" spans="2:12" ht="25.5">
      <c r="B831" s="1766" t="s">
        <v>3285</v>
      </c>
      <c r="C831" s="759" t="s">
        <v>1906</v>
      </c>
      <c r="D831" s="1725"/>
      <c r="E831" s="860"/>
      <c r="F831" s="861"/>
      <c r="G831" s="862"/>
      <c r="H831" s="740"/>
      <c r="I831" s="497"/>
      <c r="J831" s="497"/>
      <c r="K831" s="497"/>
      <c r="L831" s="497"/>
    </row>
    <row r="832" spans="2:12" ht="15.75" customHeight="1">
      <c r="B832" s="1767"/>
      <c r="C832" s="883" t="s">
        <v>1913</v>
      </c>
      <c r="D832" s="1726"/>
      <c r="E832" s="891"/>
      <c r="F832" s="869"/>
      <c r="G832" s="870"/>
      <c r="H832" s="745"/>
      <c r="I832" s="497"/>
      <c r="J832" s="497"/>
      <c r="K832" s="497"/>
      <c r="L832" s="497"/>
    </row>
    <row r="833" spans="2:12" ht="15.75" customHeight="1">
      <c r="B833" s="1767"/>
      <c r="C833" s="759" t="s">
        <v>1914</v>
      </c>
      <c r="D833" s="1726"/>
      <c r="E833" s="891"/>
      <c r="F833" s="869"/>
      <c r="G833" s="870"/>
      <c r="H833" s="745"/>
      <c r="I833" s="497"/>
      <c r="J833" s="497"/>
      <c r="K833" s="497"/>
      <c r="L833" s="497"/>
    </row>
    <row r="834" spans="2:12" ht="15.75" customHeight="1">
      <c r="B834" s="1767"/>
      <c r="C834" s="759" t="s">
        <v>1915</v>
      </c>
      <c r="D834" s="1726"/>
      <c r="E834" s="891"/>
      <c r="F834" s="869"/>
      <c r="G834" s="870"/>
      <c r="H834" s="745"/>
      <c r="I834" s="497"/>
      <c r="J834" s="497"/>
      <c r="K834" s="497"/>
      <c r="L834" s="497"/>
    </row>
    <row r="835" spans="2:12" ht="15.75" customHeight="1">
      <c r="B835" s="1767"/>
      <c r="C835" s="759" t="s">
        <v>1916</v>
      </c>
      <c r="D835" s="1726"/>
      <c r="E835" s="891"/>
      <c r="F835" s="869"/>
      <c r="G835" s="870"/>
      <c r="H835" s="745"/>
      <c r="I835" s="497"/>
      <c r="J835" s="497"/>
      <c r="K835" s="497"/>
      <c r="L835" s="497"/>
    </row>
    <row r="836" spans="2:12" ht="15.75" customHeight="1">
      <c r="B836" s="1767"/>
      <c r="C836" s="759" t="s">
        <v>1917</v>
      </c>
      <c r="D836" s="1726"/>
      <c r="E836" s="892"/>
      <c r="F836" s="878"/>
      <c r="G836" s="879"/>
      <c r="H836" s="752"/>
      <c r="I836" s="497"/>
      <c r="J836" s="497"/>
      <c r="K836" s="497"/>
      <c r="L836" s="497"/>
    </row>
    <row r="837" spans="2:12" ht="16.5" customHeight="1">
      <c r="B837" s="1767"/>
      <c r="C837" s="759" t="s">
        <v>1912</v>
      </c>
      <c r="D837" s="1726"/>
      <c r="E837" s="881" t="s">
        <v>18</v>
      </c>
      <c r="F837" s="882">
        <v>2</v>
      </c>
      <c r="G837" s="1066"/>
      <c r="H837" s="807">
        <f t="shared" ref="H837" si="29">F837*G837</f>
        <v>0</v>
      </c>
      <c r="I837" s="497"/>
      <c r="J837" s="497"/>
      <c r="K837" s="497"/>
      <c r="L837" s="497"/>
    </row>
    <row r="838" spans="2:12" ht="25.5">
      <c r="B838" s="1766" t="s">
        <v>3286</v>
      </c>
      <c r="C838" s="768" t="s">
        <v>1906</v>
      </c>
      <c r="D838" s="1725"/>
      <c r="E838" s="860"/>
      <c r="F838" s="861"/>
      <c r="G838" s="862"/>
      <c r="H838" s="740"/>
      <c r="I838" s="497"/>
      <c r="J838" s="497"/>
      <c r="K838" s="497"/>
      <c r="L838" s="497"/>
    </row>
    <row r="839" spans="2:12" ht="15.75" customHeight="1">
      <c r="B839" s="1767"/>
      <c r="C839" s="883" t="s">
        <v>1913</v>
      </c>
      <c r="D839" s="1726"/>
      <c r="E839" s="891"/>
      <c r="F839" s="869"/>
      <c r="G839" s="870"/>
      <c r="H839" s="745"/>
      <c r="I839" s="497"/>
      <c r="J839" s="497"/>
      <c r="K839" s="497"/>
      <c r="L839" s="497"/>
    </row>
    <row r="840" spans="2:12" ht="15.75" customHeight="1">
      <c r="B840" s="1767"/>
      <c r="C840" s="759" t="s">
        <v>1908</v>
      </c>
      <c r="D840" s="1726"/>
      <c r="E840" s="891"/>
      <c r="F840" s="869"/>
      <c r="G840" s="870"/>
      <c r="H840" s="745"/>
      <c r="I840" s="497"/>
      <c r="J840" s="497"/>
      <c r="K840" s="497"/>
      <c r="L840" s="497"/>
    </row>
    <row r="841" spans="2:12" ht="15.75" customHeight="1">
      <c r="B841" s="1767"/>
      <c r="C841" s="759" t="s">
        <v>1909</v>
      </c>
      <c r="D841" s="1726"/>
      <c r="E841" s="891"/>
      <c r="F841" s="869"/>
      <c r="G841" s="870"/>
      <c r="H841" s="745"/>
      <c r="I841" s="497"/>
      <c r="J841" s="497"/>
      <c r="K841" s="497"/>
      <c r="L841" s="497"/>
    </row>
    <row r="842" spans="2:12" ht="15.75" customHeight="1">
      <c r="B842" s="1767"/>
      <c r="C842" s="759" t="s">
        <v>1918</v>
      </c>
      <c r="D842" s="1726"/>
      <c r="E842" s="891"/>
      <c r="F842" s="869"/>
      <c r="G842" s="870"/>
      <c r="H842" s="745"/>
      <c r="I842" s="497"/>
      <c r="J842" s="497"/>
      <c r="K842" s="497"/>
      <c r="L842" s="497"/>
    </row>
    <row r="843" spans="2:12" ht="15.75" customHeight="1">
      <c r="B843" s="1767"/>
      <c r="C843" s="759" t="s">
        <v>1919</v>
      </c>
      <c r="D843" s="1726"/>
      <c r="E843" s="892"/>
      <c r="F843" s="878"/>
      <c r="G843" s="879"/>
      <c r="H843" s="752"/>
      <c r="I843" s="497"/>
      <c r="J843" s="497"/>
      <c r="K843" s="497"/>
      <c r="L843" s="497"/>
    </row>
    <row r="844" spans="2:12" ht="16.5" customHeight="1">
      <c r="B844" s="1767"/>
      <c r="C844" s="762" t="s">
        <v>1920</v>
      </c>
      <c r="D844" s="1722"/>
      <c r="E844" s="881" t="s">
        <v>18</v>
      </c>
      <c r="F844" s="882">
        <v>1</v>
      </c>
      <c r="G844" s="1066"/>
      <c r="H844" s="807">
        <f t="shared" ref="H844" si="30">F844*G844</f>
        <v>0</v>
      </c>
      <c r="I844" s="497"/>
      <c r="J844" s="497"/>
      <c r="K844" s="497"/>
      <c r="L844" s="497"/>
    </row>
    <row r="845" spans="2:12" ht="25.5">
      <c r="B845" s="1766" t="s">
        <v>3287</v>
      </c>
      <c r="C845" s="759" t="s">
        <v>1906</v>
      </c>
      <c r="D845" s="1725"/>
      <c r="E845" s="860"/>
      <c r="F845" s="861"/>
      <c r="G845" s="862"/>
      <c r="H845" s="740"/>
      <c r="I845" s="497"/>
      <c r="J845" s="497"/>
      <c r="K845" s="497"/>
      <c r="L845" s="497"/>
    </row>
    <row r="846" spans="2:12" ht="15.75" customHeight="1">
      <c r="B846" s="1767"/>
      <c r="C846" s="883" t="s">
        <v>1921</v>
      </c>
      <c r="D846" s="1726"/>
      <c r="E846" s="891"/>
      <c r="F846" s="869"/>
      <c r="G846" s="870"/>
      <c r="H846" s="745"/>
      <c r="I846" s="497"/>
      <c r="J846" s="497"/>
      <c r="K846" s="497"/>
      <c r="L846" s="497"/>
    </row>
    <row r="847" spans="2:12" ht="15.75" customHeight="1">
      <c r="B847" s="1767"/>
      <c r="C847" s="759" t="s">
        <v>1922</v>
      </c>
      <c r="D847" s="1726"/>
      <c r="E847" s="891"/>
      <c r="F847" s="869"/>
      <c r="G847" s="870"/>
      <c r="H847" s="745"/>
      <c r="I847" s="497"/>
      <c r="J847" s="497"/>
      <c r="K847" s="497"/>
      <c r="L847" s="497"/>
    </row>
    <row r="848" spans="2:12" ht="15.75" customHeight="1">
      <c r="B848" s="1767"/>
      <c r="C848" s="759" t="s">
        <v>1923</v>
      </c>
      <c r="D848" s="1726"/>
      <c r="E848" s="891"/>
      <c r="F848" s="869"/>
      <c r="G848" s="870"/>
      <c r="H848" s="745"/>
      <c r="I848" s="497"/>
      <c r="J848" s="497"/>
      <c r="K848" s="497"/>
      <c r="L848" s="497"/>
    </row>
    <row r="849" spans="2:12" ht="15.75" customHeight="1">
      <c r="B849" s="1767"/>
      <c r="C849" s="759" t="s">
        <v>1924</v>
      </c>
      <c r="D849" s="1726"/>
      <c r="E849" s="891"/>
      <c r="F849" s="869"/>
      <c r="G849" s="870"/>
      <c r="H849" s="745"/>
      <c r="I849" s="497"/>
      <c r="J849" s="497"/>
      <c r="K849" s="497"/>
      <c r="L849" s="497"/>
    </row>
    <row r="850" spans="2:12" ht="15.75" customHeight="1">
      <c r="B850" s="1767"/>
      <c r="C850" s="759" t="s">
        <v>1925</v>
      </c>
      <c r="D850" s="1726"/>
      <c r="E850" s="892"/>
      <c r="F850" s="878"/>
      <c r="G850" s="879"/>
      <c r="H850" s="752"/>
      <c r="I850" s="497"/>
      <c r="J850" s="497"/>
      <c r="K850" s="497"/>
      <c r="L850" s="497"/>
    </row>
    <row r="851" spans="2:12" ht="16.5" customHeight="1">
      <c r="B851" s="1777"/>
      <c r="C851" s="762" t="s">
        <v>1926</v>
      </c>
      <c r="D851" s="1722"/>
      <c r="E851" s="881" t="s">
        <v>18</v>
      </c>
      <c r="F851" s="882">
        <v>2</v>
      </c>
      <c r="G851" s="1066"/>
      <c r="H851" s="807">
        <f t="shared" ref="H851" si="31">F851*G851</f>
        <v>0</v>
      </c>
      <c r="I851" s="497"/>
      <c r="J851" s="497"/>
      <c r="K851" s="497"/>
      <c r="L851" s="497"/>
    </row>
    <row r="852" spans="2:12" ht="25.5">
      <c r="B852" s="1767" t="s">
        <v>3288</v>
      </c>
      <c r="C852" s="759" t="s">
        <v>1906</v>
      </c>
      <c r="D852" s="1721"/>
      <c r="E852" s="860"/>
      <c r="F852" s="861"/>
      <c r="G852" s="862"/>
      <c r="H852" s="740"/>
      <c r="I852" s="497"/>
      <c r="J852" s="497"/>
      <c r="K852" s="497"/>
      <c r="L852" s="497"/>
    </row>
    <row r="853" spans="2:12" ht="15.75" customHeight="1">
      <c r="B853" s="1767"/>
      <c r="C853" s="883" t="s">
        <v>1913</v>
      </c>
      <c r="D853" s="1721"/>
      <c r="E853" s="891"/>
      <c r="F853" s="869"/>
      <c r="G853" s="870"/>
      <c r="H853" s="745"/>
      <c r="I853" s="497"/>
      <c r="J853" s="497"/>
      <c r="K853" s="497"/>
      <c r="L853" s="497"/>
    </row>
    <row r="854" spans="2:12" ht="15.75" customHeight="1">
      <c r="B854" s="1767"/>
      <c r="C854" s="759" t="s">
        <v>1908</v>
      </c>
      <c r="D854" s="1721"/>
      <c r="E854" s="891"/>
      <c r="F854" s="869"/>
      <c r="G854" s="870"/>
      <c r="H854" s="745"/>
      <c r="I854" s="497"/>
      <c r="J854" s="497"/>
      <c r="K854" s="497"/>
      <c r="L854" s="497"/>
    </row>
    <row r="855" spans="2:12" ht="15.75" customHeight="1">
      <c r="B855" s="1767"/>
      <c r="C855" s="759" t="s">
        <v>1927</v>
      </c>
      <c r="D855" s="1721"/>
      <c r="E855" s="891"/>
      <c r="F855" s="869"/>
      <c r="G855" s="870"/>
      <c r="H855" s="745"/>
      <c r="I855" s="497"/>
      <c r="J855" s="497"/>
      <c r="K855" s="497"/>
      <c r="L855" s="497"/>
    </row>
    <row r="856" spans="2:12" ht="15.75" customHeight="1">
      <c r="B856" s="1767"/>
      <c r="C856" s="759" t="s">
        <v>1928</v>
      </c>
      <c r="D856" s="1721"/>
      <c r="E856" s="891"/>
      <c r="F856" s="869"/>
      <c r="G856" s="870"/>
      <c r="H856" s="745"/>
      <c r="I856" s="497"/>
      <c r="J856" s="497"/>
      <c r="K856" s="497"/>
      <c r="L856" s="497"/>
    </row>
    <row r="857" spans="2:12" ht="15.75" customHeight="1">
      <c r="B857" s="1767"/>
      <c r="C857" s="759" t="s">
        <v>1929</v>
      </c>
      <c r="D857" s="1721"/>
      <c r="E857" s="892"/>
      <c r="F857" s="878"/>
      <c r="G857" s="879"/>
      <c r="H857" s="752"/>
      <c r="I857" s="497"/>
      <c r="J857" s="497"/>
      <c r="K857" s="497"/>
      <c r="L857" s="497"/>
    </row>
    <row r="858" spans="2:12" ht="16.5" customHeight="1">
      <c r="B858" s="1767"/>
      <c r="C858" s="759" t="s">
        <v>1926</v>
      </c>
      <c r="D858" s="1726"/>
      <c r="E858" s="881" t="s">
        <v>18</v>
      </c>
      <c r="F858" s="882">
        <v>3</v>
      </c>
      <c r="G858" s="1066"/>
      <c r="H858" s="807">
        <f t="shared" ref="H858" si="32">F858*G858</f>
        <v>0</v>
      </c>
      <c r="I858" s="497"/>
      <c r="J858" s="497"/>
      <c r="K858" s="497"/>
      <c r="L858" s="497"/>
    </row>
    <row r="859" spans="2:12" ht="25.5">
      <c r="B859" s="1766" t="s">
        <v>3289</v>
      </c>
      <c r="C859" s="768" t="s">
        <v>1906</v>
      </c>
      <c r="D859" s="1725"/>
      <c r="E859" s="860"/>
      <c r="F859" s="861"/>
      <c r="G859" s="862"/>
      <c r="H859" s="740"/>
      <c r="I859" s="497"/>
      <c r="J859" s="497"/>
      <c r="K859" s="497"/>
      <c r="L859" s="497"/>
    </row>
    <row r="860" spans="2:12" ht="15.75" customHeight="1">
      <c r="B860" s="1767"/>
      <c r="C860" s="883" t="s">
        <v>1913</v>
      </c>
      <c r="D860" s="1726"/>
      <c r="E860" s="891"/>
      <c r="F860" s="869"/>
      <c r="G860" s="870"/>
      <c r="H860" s="745"/>
      <c r="I860" s="497"/>
      <c r="J860" s="497"/>
      <c r="K860" s="497"/>
      <c r="L860" s="497"/>
    </row>
    <row r="861" spans="2:12" ht="15.75" customHeight="1">
      <c r="B861" s="1767"/>
      <c r="C861" s="759" t="s">
        <v>1930</v>
      </c>
      <c r="D861" s="1726"/>
      <c r="E861" s="891"/>
      <c r="F861" s="869"/>
      <c r="G861" s="870"/>
      <c r="H861" s="745"/>
      <c r="I861" s="497"/>
      <c r="J861" s="497"/>
      <c r="K861" s="497"/>
      <c r="L861" s="497"/>
    </row>
    <row r="862" spans="2:12" ht="15.75" customHeight="1">
      <c r="B862" s="1767"/>
      <c r="C862" s="759" t="s">
        <v>1927</v>
      </c>
      <c r="D862" s="1726"/>
      <c r="E862" s="891"/>
      <c r="F862" s="869"/>
      <c r="G862" s="870"/>
      <c r="H862" s="745"/>
      <c r="I862" s="497"/>
      <c r="J862" s="497"/>
      <c r="K862" s="497"/>
      <c r="L862" s="497"/>
    </row>
    <row r="863" spans="2:12" ht="15.75" customHeight="1">
      <c r="B863" s="1767"/>
      <c r="C863" s="759" t="s">
        <v>1931</v>
      </c>
      <c r="D863" s="1726"/>
      <c r="E863" s="891"/>
      <c r="F863" s="869"/>
      <c r="G863" s="870"/>
      <c r="H863" s="745"/>
      <c r="I863" s="497"/>
      <c r="J863" s="497"/>
      <c r="K863" s="497"/>
      <c r="L863" s="497"/>
    </row>
    <row r="864" spans="2:12" ht="15.75" customHeight="1">
      <c r="B864" s="1767"/>
      <c r="C864" s="759" t="s">
        <v>1929</v>
      </c>
      <c r="D864" s="1726"/>
      <c r="E864" s="892"/>
      <c r="F864" s="878"/>
      <c r="G864" s="879"/>
      <c r="H864" s="752"/>
      <c r="I864" s="497"/>
      <c r="J864" s="497"/>
      <c r="K864" s="497"/>
      <c r="L864" s="497"/>
    </row>
    <row r="865" spans="2:12" ht="16.5" customHeight="1">
      <c r="B865" s="1777"/>
      <c r="C865" s="759" t="s">
        <v>1926</v>
      </c>
      <c r="D865" s="1722"/>
      <c r="E865" s="881" t="s">
        <v>18</v>
      </c>
      <c r="F865" s="882">
        <v>1</v>
      </c>
      <c r="G865" s="1066"/>
      <c r="H865" s="807">
        <f t="shared" ref="H865" si="33">F865*G865</f>
        <v>0</v>
      </c>
      <c r="I865" s="497"/>
      <c r="J865" s="497"/>
      <c r="K865" s="497"/>
      <c r="L865" s="497"/>
    </row>
    <row r="866" spans="2:12" ht="25.5">
      <c r="B866" s="1766" t="s">
        <v>3290</v>
      </c>
      <c r="C866" s="768" t="s">
        <v>1906</v>
      </c>
      <c r="D866" s="1725"/>
      <c r="E866" s="860"/>
      <c r="F866" s="861"/>
      <c r="G866" s="862"/>
      <c r="H866" s="740"/>
      <c r="I866" s="497"/>
      <c r="J866" s="497"/>
      <c r="K866" s="497"/>
      <c r="L866" s="497"/>
    </row>
    <row r="867" spans="2:12" ht="15.75" customHeight="1">
      <c r="B867" s="1767"/>
      <c r="C867" s="883" t="s">
        <v>1913</v>
      </c>
      <c r="D867" s="1726"/>
      <c r="E867" s="891"/>
      <c r="F867" s="869"/>
      <c r="G867" s="870"/>
      <c r="H867" s="745"/>
      <c r="I867" s="497"/>
      <c r="J867" s="497"/>
      <c r="K867" s="497"/>
      <c r="L867" s="497"/>
    </row>
    <row r="868" spans="2:12" ht="15.75" customHeight="1">
      <c r="B868" s="1767"/>
      <c r="C868" s="759" t="s">
        <v>1932</v>
      </c>
      <c r="D868" s="1726"/>
      <c r="E868" s="891"/>
      <c r="F868" s="869"/>
      <c r="G868" s="870"/>
      <c r="H868" s="745"/>
      <c r="I868" s="497"/>
      <c r="J868" s="497"/>
      <c r="K868" s="497"/>
      <c r="L868" s="497"/>
    </row>
    <row r="869" spans="2:12" ht="15.75" customHeight="1">
      <c r="B869" s="1767"/>
      <c r="C869" s="759" t="s">
        <v>1933</v>
      </c>
      <c r="D869" s="1726"/>
      <c r="E869" s="891"/>
      <c r="F869" s="869"/>
      <c r="G869" s="870"/>
      <c r="H869" s="745"/>
      <c r="I869" s="497"/>
      <c r="J869" s="497"/>
      <c r="K869" s="497"/>
      <c r="L869" s="497"/>
    </row>
    <row r="870" spans="2:12" ht="15.75" customHeight="1">
      <c r="B870" s="1767"/>
      <c r="C870" s="759" t="s">
        <v>1934</v>
      </c>
      <c r="D870" s="1726"/>
      <c r="E870" s="891"/>
      <c r="F870" s="869"/>
      <c r="G870" s="870"/>
      <c r="H870" s="745"/>
      <c r="I870" s="497"/>
      <c r="J870" s="497"/>
      <c r="K870" s="497"/>
      <c r="L870" s="497"/>
    </row>
    <row r="871" spans="2:12" ht="15.75" customHeight="1">
      <c r="B871" s="1767"/>
      <c r="C871" s="759" t="s">
        <v>1935</v>
      </c>
      <c r="D871" s="1726"/>
      <c r="E871" s="892"/>
      <c r="F871" s="878"/>
      <c r="G871" s="879"/>
      <c r="H871" s="752"/>
      <c r="I871" s="497"/>
      <c r="J871" s="497"/>
      <c r="K871" s="497"/>
      <c r="L871" s="497"/>
    </row>
    <row r="872" spans="2:12" ht="16.5" customHeight="1">
      <c r="B872" s="1777"/>
      <c r="C872" s="762" t="s">
        <v>1926</v>
      </c>
      <c r="D872" s="1722"/>
      <c r="E872" s="881" t="s">
        <v>18</v>
      </c>
      <c r="F872" s="882">
        <v>1</v>
      </c>
      <c r="G872" s="1066"/>
      <c r="H872" s="807">
        <f t="shared" ref="H872" si="34">F872*G872</f>
        <v>0</v>
      </c>
      <c r="I872" s="497"/>
      <c r="J872" s="497"/>
      <c r="K872" s="497"/>
      <c r="L872" s="497"/>
    </row>
    <row r="873" spans="2:12" ht="25.5">
      <c r="B873" s="1766" t="s">
        <v>3291</v>
      </c>
      <c r="C873" s="759" t="s">
        <v>1906</v>
      </c>
      <c r="D873" s="1725"/>
      <c r="E873" s="860"/>
      <c r="F873" s="861"/>
      <c r="G873" s="862"/>
      <c r="H873" s="740"/>
      <c r="I873" s="497"/>
      <c r="J873" s="497"/>
      <c r="K873" s="497"/>
      <c r="L873" s="497"/>
    </row>
    <row r="874" spans="2:12" ht="15.75" customHeight="1">
      <c r="B874" s="1767"/>
      <c r="C874" s="883" t="s">
        <v>1921</v>
      </c>
      <c r="D874" s="1726"/>
      <c r="E874" s="891"/>
      <c r="F874" s="869"/>
      <c r="G874" s="870"/>
      <c r="H874" s="745"/>
      <c r="I874" s="497"/>
      <c r="J874" s="497"/>
      <c r="K874" s="497"/>
      <c r="L874" s="497"/>
    </row>
    <row r="875" spans="2:12" ht="15.75" customHeight="1">
      <c r="B875" s="1767"/>
      <c r="C875" s="759" t="s">
        <v>1936</v>
      </c>
      <c r="D875" s="1726"/>
      <c r="E875" s="891"/>
      <c r="F875" s="869"/>
      <c r="G875" s="870"/>
      <c r="H875" s="745"/>
      <c r="I875" s="497"/>
      <c r="J875" s="497"/>
      <c r="K875" s="497"/>
      <c r="L875" s="497"/>
    </row>
    <row r="876" spans="2:12" ht="15.75" customHeight="1">
      <c r="B876" s="1767"/>
      <c r="C876" s="759" t="s">
        <v>1927</v>
      </c>
      <c r="D876" s="1726"/>
      <c r="E876" s="891"/>
      <c r="F876" s="869"/>
      <c r="G876" s="870"/>
      <c r="H876" s="745"/>
      <c r="I876" s="497"/>
      <c r="J876" s="497"/>
      <c r="K876" s="497"/>
      <c r="L876" s="497"/>
    </row>
    <row r="877" spans="2:12" ht="15.75" customHeight="1">
      <c r="B877" s="1767"/>
      <c r="C877" s="759" t="s">
        <v>1937</v>
      </c>
      <c r="D877" s="1726"/>
      <c r="E877" s="891"/>
      <c r="F877" s="869"/>
      <c r="G877" s="870"/>
      <c r="H877" s="745"/>
      <c r="I877" s="497"/>
      <c r="J877" s="497"/>
      <c r="K877" s="497"/>
      <c r="L877" s="497"/>
    </row>
    <row r="878" spans="2:12" ht="15.75" customHeight="1">
      <c r="B878" s="1767"/>
      <c r="C878" s="759" t="s">
        <v>1919</v>
      </c>
      <c r="D878" s="1726"/>
      <c r="E878" s="892"/>
      <c r="F878" s="878"/>
      <c r="G878" s="879"/>
      <c r="H878" s="752"/>
      <c r="I878" s="497"/>
      <c r="J878" s="497"/>
      <c r="K878" s="497"/>
      <c r="L878" s="497"/>
    </row>
    <row r="879" spans="2:12" ht="16.5" customHeight="1">
      <c r="B879" s="1777"/>
      <c r="C879" s="759" t="s">
        <v>1938</v>
      </c>
      <c r="D879" s="1722"/>
      <c r="E879" s="881" t="s">
        <v>18</v>
      </c>
      <c r="F879" s="882">
        <v>3</v>
      </c>
      <c r="G879" s="1066"/>
      <c r="H879" s="807">
        <f t="shared" ref="H879" si="35">F879*G879</f>
        <v>0</v>
      </c>
      <c r="I879" s="497"/>
      <c r="J879" s="497"/>
      <c r="K879" s="497"/>
      <c r="L879" s="497"/>
    </row>
    <row r="880" spans="2:12" ht="25.5">
      <c r="B880" s="1767" t="s">
        <v>3292</v>
      </c>
      <c r="C880" s="768" t="s">
        <v>1906</v>
      </c>
      <c r="D880" s="1721"/>
      <c r="E880" s="860"/>
      <c r="F880" s="861"/>
      <c r="G880" s="862"/>
      <c r="H880" s="740"/>
      <c r="I880" s="497"/>
      <c r="J880" s="497"/>
      <c r="K880" s="497"/>
      <c r="L880" s="497"/>
    </row>
    <row r="881" spans="2:12" ht="15.75" customHeight="1">
      <c r="B881" s="1767"/>
      <c r="C881" s="883" t="s">
        <v>1939</v>
      </c>
      <c r="D881" s="1721"/>
      <c r="E881" s="891"/>
      <c r="F881" s="869"/>
      <c r="G881" s="870"/>
      <c r="H881" s="745"/>
      <c r="I881" s="497"/>
      <c r="J881" s="497"/>
      <c r="K881" s="497"/>
      <c r="L881" s="497"/>
    </row>
    <row r="882" spans="2:12" ht="15.75" customHeight="1">
      <c r="B882" s="1767"/>
      <c r="C882" s="759" t="s">
        <v>1908</v>
      </c>
      <c r="D882" s="1721"/>
      <c r="E882" s="891"/>
      <c r="F882" s="869"/>
      <c r="G882" s="870"/>
      <c r="H882" s="745"/>
      <c r="I882" s="497"/>
      <c r="J882" s="497"/>
      <c r="K882" s="497"/>
      <c r="L882" s="497"/>
    </row>
    <row r="883" spans="2:12" ht="15.75" customHeight="1">
      <c r="B883" s="1767"/>
      <c r="C883" s="759" t="s">
        <v>1940</v>
      </c>
      <c r="D883" s="1721"/>
      <c r="E883" s="891"/>
      <c r="F883" s="869"/>
      <c r="G883" s="870"/>
      <c r="H883" s="745"/>
      <c r="I883" s="497"/>
      <c r="J883" s="497"/>
      <c r="K883" s="497"/>
      <c r="L883" s="497"/>
    </row>
    <row r="884" spans="2:12" ht="15.75" customHeight="1">
      <c r="B884" s="1767"/>
      <c r="C884" s="759" t="s">
        <v>1941</v>
      </c>
      <c r="D884" s="1721"/>
      <c r="E884" s="891"/>
      <c r="F884" s="869"/>
      <c r="G884" s="870"/>
      <c r="H884" s="745"/>
      <c r="I884" s="497"/>
      <c r="J884" s="497"/>
      <c r="K884" s="497"/>
      <c r="L884" s="497"/>
    </row>
    <row r="885" spans="2:12" ht="15.75" customHeight="1">
      <c r="B885" s="1767"/>
      <c r="C885" s="759" t="s">
        <v>1942</v>
      </c>
      <c r="D885" s="1721"/>
      <c r="E885" s="892"/>
      <c r="F885" s="878"/>
      <c r="G885" s="879"/>
      <c r="H885" s="752"/>
      <c r="I885" s="497"/>
      <c r="J885" s="497"/>
      <c r="K885" s="497"/>
      <c r="L885" s="497"/>
    </row>
    <row r="886" spans="2:12" ht="16.5" customHeight="1">
      <c r="B886" s="1767"/>
      <c r="C886" s="762" t="s">
        <v>1938</v>
      </c>
      <c r="D886" s="1726"/>
      <c r="E886" s="881" t="s">
        <v>18</v>
      </c>
      <c r="F886" s="882">
        <v>2</v>
      </c>
      <c r="G886" s="1066"/>
      <c r="H886" s="807">
        <f t="shared" ref="H886" si="36">F886*G886</f>
        <v>0</v>
      </c>
      <c r="I886" s="497"/>
      <c r="J886" s="497"/>
      <c r="K886" s="497"/>
      <c r="L886" s="497"/>
    </row>
    <row r="887" spans="2:12" ht="25.5">
      <c r="B887" s="1766" t="s">
        <v>3293</v>
      </c>
      <c r="C887" s="759" t="s">
        <v>1906</v>
      </c>
      <c r="D887" s="1725"/>
      <c r="E887" s="860"/>
      <c r="F887" s="861"/>
      <c r="G887" s="862"/>
      <c r="H887" s="740"/>
      <c r="I887" s="497"/>
      <c r="J887" s="497"/>
      <c r="K887" s="497"/>
      <c r="L887" s="497"/>
    </row>
    <row r="888" spans="2:12" ht="15.75" customHeight="1">
      <c r="B888" s="1767"/>
      <c r="C888" s="883" t="s">
        <v>1921</v>
      </c>
      <c r="D888" s="1726"/>
      <c r="E888" s="891"/>
      <c r="F888" s="869"/>
      <c r="G888" s="870"/>
      <c r="H888" s="745"/>
      <c r="I888" s="497"/>
      <c r="J888" s="497"/>
      <c r="K888" s="497"/>
      <c r="L888" s="497"/>
    </row>
    <row r="889" spans="2:12" ht="15.75" customHeight="1">
      <c r="B889" s="1767"/>
      <c r="C889" s="759" t="s">
        <v>1908</v>
      </c>
      <c r="D889" s="1726"/>
      <c r="E889" s="891"/>
      <c r="F889" s="869"/>
      <c r="G889" s="870"/>
      <c r="H889" s="745"/>
      <c r="I889" s="497"/>
      <c r="J889" s="497"/>
      <c r="K889" s="497"/>
      <c r="L889" s="497"/>
    </row>
    <row r="890" spans="2:12" ht="15.75" customHeight="1">
      <c r="B890" s="1767"/>
      <c r="C890" s="759" t="s">
        <v>1940</v>
      </c>
      <c r="D890" s="1726"/>
      <c r="E890" s="891"/>
      <c r="F890" s="869"/>
      <c r="G890" s="870"/>
      <c r="H890" s="745"/>
      <c r="I890" s="497"/>
      <c r="J890" s="497"/>
      <c r="K890" s="497"/>
      <c r="L890" s="497"/>
    </row>
    <row r="891" spans="2:12" ht="15.75" customHeight="1">
      <c r="B891" s="1767"/>
      <c r="C891" s="759" t="s">
        <v>1943</v>
      </c>
      <c r="D891" s="1726"/>
      <c r="E891" s="891"/>
      <c r="F891" s="869"/>
      <c r="G891" s="870"/>
      <c r="H891" s="745"/>
      <c r="I891" s="497"/>
      <c r="J891" s="497"/>
      <c r="K891" s="497"/>
      <c r="L891" s="497"/>
    </row>
    <row r="892" spans="2:12" ht="15.75" customHeight="1">
      <c r="B892" s="1767"/>
      <c r="C892" s="759" t="s">
        <v>1919</v>
      </c>
      <c r="D892" s="1726"/>
      <c r="E892" s="892"/>
      <c r="F892" s="878"/>
      <c r="G892" s="879"/>
      <c r="H892" s="752"/>
      <c r="I892" s="497"/>
      <c r="J892" s="497"/>
      <c r="K892" s="497"/>
      <c r="L892" s="497"/>
    </row>
    <row r="893" spans="2:12" ht="16.5" customHeight="1">
      <c r="B893" s="1767"/>
      <c r="C893" s="762" t="s">
        <v>1938</v>
      </c>
      <c r="D893" s="1726"/>
      <c r="E893" s="881" t="s">
        <v>18</v>
      </c>
      <c r="F893" s="882">
        <v>2</v>
      </c>
      <c r="G893" s="1066"/>
      <c r="H893" s="807">
        <f t="shared" ref="H893" si="37">F893*G893</f>
        <v>0</v>
      </c>
      <c r="I893" s="497"/>
      <c r="J893" s="497"/>
      <c r="K893" s="497"/>
      <c r="L893" s="497"/>
    </row>
    <row r="894" spans="2:12" ht="81" customHeight="1">
      <c r="B894" s="893" t="s">
        <v>3294</v>
      </c>
      <c r="C894" s="762" t="s">
        <v>1944</v>
      </c>
      <c r="D894" s="1783"/>
      <c r="E894" s="894"/>
      <c r="F894" s="895"/>
      <c r="G894" s="896"/>
      <c r="H894" s="806"/>
      <c r="I894" s="497"/>
      <c r="J894" s="497"/>
      <c r="K894" s="497"/>
      <c r="L894" s="497"/>
    </row>
    <row r="895" spans="2:12" ht="12.75">
      <c r="B895" s="893" t="s">
        <v>3295</v>
      </c>
      <c r="C895" s="16" t="s">
        <v>3296</v>
      </c>
      <c r="D895" s="1784"/>
      <c r="E895" s="897" t="s">
        <v>18</v>
      </c>
      <c r="F895" s="898">
        <v>2</v>
      </c>
      <c r="G895" s="1066"/>
      <c r="H895" s="807">
        <f t="shared" ref="H895:H899" si="38">F895*G895</f>
        <v>0</v>
      </c>
      <c r="I895" s="497"/>
      <c r="J895" s="497"/>
      <c r="K895" s="497"/>
      <c r="L895" s="497"/>
    </row>
    <row r="896" spans="2:12" ht="12.75">
      <c r="B896" s="893" t="s">
        <v>3297</v>
      </c>
      <c r="C896" s="16" t="s">
        <v>3298</v>
      </c>
      <c r="D896" s="1784"/>
      <c r="E896" s="897" t="s">
        <v>18</v>
      </c>
      <c r="F896" s="899">
        <v>4</v>
      </c>
      <c r="G896" s="1066"/>
      <c r="H896" s="807">
        <f t="shared" si="38"/>
        <v>0</v>
      </c>
      <c r="I896" s="497"/>
      <c r="J896" s="497"/>
      <c r="K896" s="497"/>
      <c r="L896" s="497"/>
    </row>
    <row r="897" spans="2:12" ht="12.75">
      <c r="B897" s="893" t="s">
        <v>3299</v>
      </c>
      <c r="C897" s="16" t="s">
        <v>3300</v>
      </c>
      <c r="D897" s="1784"/>
      <c r="E897" s="897" t="s">
        <v>18</v>
      </c>
      <c r="F897" s="899">
        <v>2</v>
      </c>
      <c r="G897" s="1066"/>
      <c r="H897" s="807">
        <f t="shared" si="38"/>
        <v>0</v>
      </c>
      <c r="I897" s="497"/>
      <c r="J897" s="497"/>
      <c r="K897" s="497"/>
      <c r="L897" s="497"/>
    </row>
    <row r="898" spans="2:12" ht="12.75">
      <c r="B898" s="893" t="s">
        <v>3301</v>
      </c>
      <c r="C898" s="16" t="s">
        <v>3302</v>
      </c>
      <c r="D898" s="1784"/>
      <c r="E898" s="897" t="s">
        <v>18</v>
      </c>
      <c r="F898" s="899">
        <v>8</v>
      </c>
      <c r="G898" s="1066"/>
      <c r="H898" s="807">
        <f t="shared" si="38"/>
        <v>0</v>
      </c>
      <c r="I898" s="497"/>
      <c r="J898" s="497"/>
      <c r="K898" s="497"/>
      <c r="L898" s="497"/>
    </row>
    <row r="899" spans="2:12" ht="12.75">
      <c r="B899" s="893" t="s">
        <v>3303</v>
      </c>
      <c r="C899" s="900" t="s">
        <v>3304</v>
      </c>
      <c r="D899" s="1785"/>
      <c r="E899" s="897" t="s">
        <v>18</v>
      </c>
      <c r="F899" s="901">
        <v>3</v>
      </c>
      <c r="G899" s="1066"/>
      <c r="H899" s="807">
        <f t="shared" si="38"/>
        <v>0</v>
      </c>
      <c r="I899" s="497"/>
      <c r="J899" s="497"/>
      <c r="K899" s="497"/>
      <c r="L899" s="497"/>
    </row>
    <row r="900" spans="2:12" ht="51">
      <c r="B900" s="1766" t="s">
        <v>3305</v>
      </c>
      <c r="C900" s="768" t="s">
        <v>1945</v>
      </c>
      <c r="D900" s="1725"/>
      <c r="E900" s="860"/>
      <c r="F900" s="861"/>
      <c r="G900" s="862"/>
      <c r="H900" s="740"/>
      <c r="I900" s="497"/>
      <c r="J900" s="497"/>
      <c r="K900" s="497"/>
      <c r="L900" s="497"/>
    </row>
    <row r="901" spans="2:12" ht="15.75" customHeight="1">
      <c r="B901" s="1767"/>
      <c r="C901" s="883" t="s">
        <v>1946</v>
      </c>
      <c r="D901" s="1726"/>
      <c r="E901" s="891"/>
      <c r="F901" s="869"/>
      <c r="G901" s="870"/>
      <c r="H901" s="745"/>
      <c r="I901" s="497"/>
      <c r="J901" s="497"/>
      <c r="K901" s="497"/>
      <c r="L901" s="497"/>
    </row>
    <row r="902" spans="2:12" ht="15.75" customHeight="1">
      <c r="B902" s="1767"/>
      <c r="C902" s="759" t="s">
        <v>1947</v>
      </c>
      <c r="D902" s="1726"/>
      <c r="E902" s="891"/>
      <c r="F902" s="869"/>
      <c r="G902" s="870"/>
      <c r="H902" s="745"/>
      <c r="I902" s="497"/>
      <c r="J902" s="497"/>
      <c r="K902" s="497"/>
      <c r="L902" s="497"/>
    </row>
    <row r="903" spans="2:12" ht="15.75" customHeight="1">
      <c r="B903" s="1767"/>
      <c r="C903" s="759" t="s">
        <v>1948</v>
      </c>
      <c r="D903" s="1726"/>
      <c r="E903" s="891"/>
      <c r="F903" s="869"/>
      <c r="G903" s="870"/>
      <c r="H903" s="745"/>
      <c r="I903" s="497"/>
      <c r="J903" s="497"/>
      <c r="K903" s="497"/>
      <c r="L903" s="497"/>
    </row>
    <row r="904" spans="2:12" ht="15.75" customHeight="1">
      <c r="B904" s="1767"/>
      <c r="C904" s="759" t="s">
        <v>1949</v>
      </c>
      <c r="D904" s="1726"/>
      <c r="E904" s="891"/>
      <c r="F904" s="869"/>
      <c r="G904" s="870"/>
      <c r="H904" s="745"/>
      <c r="I904" s="497"/>
      <c r="J904" s="497"/>
      <c r="K904" s="497"/>
      <c r="L904" s="497"/>
    </row>
    <row r="905" spans="2:12" ht="15.75" customHeight="1">
      <c r="B905" s="1767"/>
      <c r="C905" s="759" t="s">
        <v>1950</v>
      </c>
      <c r="D905" s="1726"/>
      <c r="E905" s="892"/>
      <c r="F905" s="878"/>
      <c r="G905" s="879"/>
      <c r="H905" s="752"/>
      <c r="I905" s="497"/>
      <c r="J905" s="497"/>
      <c r="K905" s="497"/>
      <c r="L905" s="497"/>
    </row>
    <row r="906" spans="2:12" ht="16.5" customHeight="1">
      <c r="B906" s="1777"/>
      <c r="C906" s="762" t="s">
        <v>1951</v>
      </c>
      <c r="D906" s="1722"/>
      <c r="E906" s="897" t="s">
        <v>18</v>
      </c>
      <c r="F906" s="882">
        <v>1</v>
      </c>
      <c r="G906" s="1066"/>
      <c r="H906" s="807">
        <f t="shared" ref="H906" si="39">F906*G906</f>
        <v>0</v>
      </c>
      <c r="I906" s="497"/>
      <c r="J906" s="497"/>
      <c r="K906" s="497"/>
      <c r="L906" s="497"/>
    </row>
    <row r="907" spans="2:12" ht="51">
      <c r="B907" s="1766" t="s">
        <v>3306</v>
      </c>
      <c r="C907" s="759" t="s">
        <v>1945</v>
      </c>
      <c r="D907" s="1725"/>
      <c r="E907" s="860"/>
      <c r="F907" s="861"/>
      <c r="G907" s="862"/>
      <c r="H907" s="740"/>
      <c r="I907" s="497"/>
      <c r="J907" s="497"/>
      <c r="K907" s="497"/>
      <c r="L907" s="497"/>
    </row>
    <row r="908" spans="2:12" ht="15.75" customHeight="1">
      <c r="B908" s="1767"/>
      <c r="C908" s="883" t="s">
        <v>1946</v>
      </c>
      <c r="D908" s="1726"/>
      <c r="E908" s="891"/>
      <c r="F908" s="869"/>
      <c r="G908" s="870"/>
      <c r="H908" s="745"/>
      <c r="I908" s="497"/>
      <c r="J908" s="497"/>
      <c r="K908" s="497"/>
      <c r="L908" s="497"/>
    </row>
    <row r="909" spans="2:12" ht="15.75" customHeight="1">
      <c r="B909" s="1767"/>
      <c r="C909" s="759" t="s">
        <v>1947</v>
      </c>
      <c r="D909" s="1726"/>
      <c r="E909" s="891"/>
      <c r="F909" s="869"/>
      <c r="G909" s="870"/>
      <c r="H909" s="745"/>
      <c r="I909" s="497"/>
      <c r="J909" s="497"/>
      <c r="K909" s="497"/>
      <c r="L909" s="497"/>
    </row>
    <row r="910" spans="2:12" ht="15.75" customHeight="1">
      <c r="B910" s="1767"/>
      <c r="C910" s="759" t="s">
        <v>1948</v>
      </c>
      <c r="D910" s="1726"/>
      <c r="E910" s="891"/>
      <c r="F910" s="869"/>
      <c r="G910" s="870"/>
      <c r="H910" s="745"/>
      <c r="I910" s="497"/>
      <c r="J910" s="497"/>
      <c r="K910" s="497"/>
      <c r="L910" s="497"/>
    </row>
    <row r="911" spans="2:12" ht="15.75" customHeight="1">
      <c r="B911" s="1767"/>
      <c r="C911" s="759" t="s">
        <v>1949</v>
      </c>
      <c r="D911" s="1726"/>
      <c r="E911" s="891"/>
      <c r="F911" s="869"/>
      <c r="G911" s="870"/>
      <c r="H911" s="745"/>
      <c r="I911" s="497"/>
      <c r="J911" s="497"/>
      <c r="K911" s="497"/>
      <c r="L911" s="497"/>
    </row>
    <row r="912" spans="2:12" ht="15.75" customHeight="1">
      <c r="B912" s="1767"/>
      <c r="C912" s="759" t="s">
        <v>1952</v>
      </c>
      <c r="D912" s="1726"/>
      <c r="E912" s="892"/>
      <c r="F912" s="878"/>
      <c r="G912" s="879"/>
      <c r="H912" s="752"/>
      <c r="I912" s="497"/>
      <c r="J912" s="497"/>
      <c r="K912" s="497"/>
      <c r="L912" s="497"/>
    </row>
    <row r="913" spans="2:12" ht="16.5" customHeight="1">
      <c r="B913" s="1777"/>
      <c r="C913" s="762" t="s">
        <v>1953</v>
      </c>
      <c r="D913" s="1722"/>
      <c r="E913" s="897" t="s">
        <v>18</v>
      </c>
      <c r="F913" s="882">
        <v>1</v>
      </c>
      <c r="G913" s="1066"/>
      <c r="H913" s="807">
        <f t="shared" ref="H913" si="40">F913*G913</f>
        <v>0</v>
      </c>
      <c r="I913" s="497"/>
      <c r="J913" s="497"/>
      <c r="K913" s="497"/>
      <c r="L913" s="497"/>
    </row>
    <row r="914" spans="2:12" ht="25.5">
      <c r="B914" s="1767" t="s">
        <v>3307</v>
      </c>
      <c r="C914" s="759" t="s">
        <v>1954</v>
      </c>
      <c r="D914" s="1725"/>
      <c r="E914" s="860"/>
      <c r="F914" s="861"/>
      <c r="G914" s="862"/>
      <c r="H914" s="740"/>
      <c r="I914" s="497"/>
      <c r="J914" s="497"/>
      <c r="K914" s="497"/>
      <c r="L914" s="497"/>
    </row>
    <row r="915" spans="2:12" ht="15.75" customHeight="1">
      <c r="B915" s="1767"/>
      <c r="C915" s="883" t="s">
        <v>1955</v>
      </c>
      <c r="D915" s="1726"/>
      <c r="E915" s="891"/>
      <c r="F915" s="869"/>
      <c r="G915" s="870"/>
      <c r="H915" s="745"/>
      <c r="I915" s="497"/>
      <c r="J915" s="497"/>
      <c r="K915" s="497"/>
      <c r="L915" s="497"/>
    </row>
    <row r="916" spans="2:12" ht="15.75" customHeight="1">
      <c r="B916" s="1767"/>
      <c r="C916" s="883" t="s">
        <v>1956</v>
      </c>
      <c r="D916" s="1726"/>
      <c r="E916" s="891"/>
      <c r="F916" s="869"/>
      <c r="G916" s="870"/>
      <c r="H916" s="745"/>
      <c r="I916" s="497"/>
      <c r="J916" s="497"/>
      <c r="K916" s="497"/>
      <c r="L916" s="497"/>
    </row>
    <row r="917" spans="2:12" ht="15.75" customHeight="1">
      <c r="B917" s="1767"/>
      <c r="C917" s="759" t="s">
        <v>1957</v>
      </c>
      <c r="D917" s="1726"/>
      <c r="E917" s="891"/>
      <c r="F917" s="869"/>
      <c r="G917" s="870"/>
      <c r="H917" s="745"/>
      <c r="I917" s="497"/>
      <c r="J917" s="497"/>
      <c r="K917" s="497"/>
      <c r="L917" s="497"/>
    </row>
    <row r="918" spans="2:12" ht="15.75" customHeight="1">
      <c r="B918" s="1767"/>
      <c r="C918" s="759" t="s">
        <v>1958</v>
      </c>
      <c r="D918" s="1726"/>
      <c r="E918" s="891"/>
      <c r="F918" s="869"/>
      <c r="G918" s="870"/>
      <c r="H918" s="745"/>
      <c r="I918" s="497"/>
      <c r="J918" s="497"/>
      <c r="K918" s="497"/>
      <c r="L918" s="497"/>
    </row>
    <row r="919" spans="2:12" ht="15.75" customHeight="1">
      <c r="B919" s="1767"/>
      <c r="C919" s="759" t="s">
        <v>1959</v>
      </c>
      <c r="D919" s="1726"/>
      <c r="E919" s="891"/>
      <c r="F919" s="869"/>
      <c r="G919" s="870"/>
      <c r="H919" s="745"/>
      <c r="I919" s="497"/>
      <c r="J919" s="497"/>
      <c r="K919" s="497"/>
      <c r="L919" s="497"/>
    </row>
    <row r="920" spans="2:12" ht="15.75" customHeight="1">
      <c r="B920" s="1767"/>
      <c r="C920" s="769" t="s">
        <v>2156</v>
      </c>
      <c r="D920" s="1726"/>
      <c r="E920" s="892"/>
      <c r="F920" s="878"/>
      <c r="G920" s="879"/>
      <c r="H920" s="752"/>
      <c r="I920" s="497"/>
      <c r="J920" s="497"/>
      <c r="K920" s="497"/>
      <c r="L920" s="497"/>
    </row>
    <row r="921" spans="2:12" ht="16.5" customHeight="1">
      <c r="B921" s="1767"/>
      <c r="C921" s="762" t="s">
        <v>1960</v>
      </c>
      <c r="D921" s="1722"/>
      <c r="E921" s="897" t="s">
        <v>18</v>
      </c>
      <c r="F921" s="882">
        <v>3</v>
      </c>
      <c r="G921" s="1066"/>
      <c r="H921" s="807">
        <f t="shared" ref="H921" si="41">F921*G921</f>
        <v>0</v>
      </c>
      <c r="I921" s="497"/>
      <c r="J921" s="497"/>
      <c r="K921" s="497"/>
      <c r="L921" s="497"/>
    </row>
    <row r="922" spans="2:12" ht="38.25">
      <c r="B922" s="1766" t="s">
        <v>3308</v>
      </c>
      <c r="C922" s="902" t="s">
        <v>1833</v>
      </c>
      <c r="D922" s="1781"/>
      <c r="E922" s="823"/>
      <c r="F922" s="824"/>
      <c r="G922" s="896"/>
      <c r="H922" s="806"/>
      <c r="I922" s="497"/>
      <c r="J922" s="497"/>
      <c r="K922" s="497"/>
      <c r="L922" s="497"/>
    </row>
    <row r="923" spans="2:12" ht="15.75" customHeight="1">
      <c r="B923" s="1767"/>
      <c r="C923" s="902">
        <v>250</v>
      </c>
      <c r="D923" s="1755"/>
      <c r="E923" s="897" t="s">
        <v>18</v>
      </c>
      <c r="F923" s="825">
        <v>2</v>
      </c>
      <c r="G923" s="1066"/>
      <c r="H923" s="807">
        <f t="shared" ref="H923:H924" si="42">F923*G923</f>
        <v>0</v>
      </c>
      <c r="I923" s="497"/>
      <c r="J923" s="497"/>
      <c r="K923" s="497"/>
      <c r="L923" s="497"/>
    </row>
    <row r="924" spans="2:12" ht="16.5" customHeight="1">
      <c r="B924" s="1777"/>
      <c r="C924" s="903">
        <v>400</v>
      </c>
      <c r="D924" s="1755"/>
      <c r="E924" s="897" t="s">
        <v>18</v>
      </c>
      <c r="F924" s="813">
        <v>9</v>
      </c>
      <c r="G924" s="1066"/>
      <c r="H924" s="807">
        <f t="shared" si="42"/>
        <v>0</v>
      </c>
      <c r="I924" s="497"/>
      <c r="J924" s="497"/>
      <c r="K924" s="497"/>
      <c r="L924" s="497"/>
    </row>
    <row r="925" spans="2:12" ht="63.75">
      <c r="B925" s="1766" t="s">
        <v>3309</v>
      </c>
      <c r="C925" s="902" t="s">
        <v>2233</v>
      </c>
      <c r="D925" s="1782"/>
      <c r="E925" s="821"/>
      <c r="F925" s="179"/>
      <c r="G925" s="896"/>
      <c r="H925" s="806"/>
      <c r="I925" s="497"/>
      <c r="J925" s="497"/>
      <c r="K925" s="497"/>
      <c r="L925" s="497"/>
    </row>
    <row r="926" spans="2:12" ht="15.75" customHeight="1">
      <c r="B926" s="1767"/>
      <c r="C926" s="902" t="s">
        <v>1961</v>
      </c>
      <c r="D926" s="1755"/>
      <c r="E926" s="815" t="s">
        <v>1</v>
      </c>
      <c r="F926" s="180">
        <v>1</v>
      </c>
      <c r="G926" s="1066"/>
      <c r="H926" s="807">
        <f t="shared" ref="H926:H931" si="43">F926*G926</f>
        <v>0</v>
      </c>
      <c r="I926" s="497"/>
      <c r="J926" s="497"/>
      <c r="K926" s="497"/>
      <c r="L926" s="497"/>
    </row>
    <row r="927" spans="2:12" ht="15.75" customHeight="1">
      <c r="B927" s="1767"/>
      <c r="C927" s="902" t="s">
        <v>1962</v>
      </c>
      <c r="D927" s="1755"/>
      <c r="E927" s="815" t="s">
        <v>1</v>
      </c>
      <c r="F927" s="178">
        <v>5</v>
      </c>
      <c r="G927" s="1066"/>
      <c r="H927" s="807">
        <f t="shared" si="43"/>
        <v>0</v>
      </c>
      <c r="I927" s="497"/>
      <c r="J927" s="497"/>
      <c r="K927" s="497"/>
      <c r="L927" s="497"/>
    </row>
    <row r="928" spans="2:12" ht="15.75" customHeight="1">
      <c r="B928" s="1767"/>
      <c r="C928" s="902" t="s">
        <v>1831</v>
      </c>
      <c r="D928" s="1755"/>
      <c r="E928" s="815" t="s">
        <v>1</v>
      </c>
      <c r="F928" s="178">
        <v>4</v>
      </c>
      <c r="G928" s="1066"/>
      <c r="H928" s="807">
        <f t="shared" si="43"/>
        <v>0</v>
      </c>
      <c r="I928" s="497"/>
      <c r="J928" s="497"/>
      <c r="K928" s="497"/>
      <c r="L928" s="497"/>
    </row>
    <row r="929" spans="2:12" ht="15.75" customHeight="1">
      <c r="B929" s="1767"/>
      <c r="C929" s="902" t="s">
        <v>1828</v>
      </c>
      <c r="D929" s="1755"/>
      <c r="E929" s="815" t="s">
        <v>1</v>
      </c>
      <c r="F929" s="178">
        <v>4</v>
      </c>
      <c r="G929" s="1066"/>
      <c r="H929" s="807">
        <f t="shared" si="43"/>
        <v>0</v>
      </c>
      <c r="I929" s="497"/>
      <c r="J929" s="497"/>
      <c r="K929" s="497"/>
      <c r="L929" s="497"/>
    </row>
    <row r="930" spans="2:12" ht="15.75" customHeight="1">
      <c r="B930" s="1767"/>
      <c r="C930" s="902" t="s">
        <v>1829</v>
      </c>
      <c r="D930" s="1755"/>
      <c r="E930" s="815" t="s">
        <v>1</v>
      </c>
      <c r="F930" s="178">
        <v>1</v>
      </c>
      <c r="G930" s="1066"/>
      <c r="H930" s="807">
        <f t="shared" si="43"/>
        <v>0</v>
      </c>
      <c r="I930" s="497"/>
      <c r="J930" s="497"/>
      <c r="K930" s="497"/>
      <c r="L930" s="497"/>
    </row>
    <row r="931" spans="2:12" ht="16.5" customHeight="1">
      <c r="B931" s="1777"/>
      <c r="C931" s="903" t="s">
        <v>1963</v>
      </c>
      <c r="D931" s="1756"/>
      <c r="E931" s="815" t="s">
        <v>1</v>
      </c>
      <c r="F931" s="901">
        <v>8</v>
      </c>
      <c r="G931" s="1066"/>
      <c r="H931" s="807">
        <f t="shared" si="43"/>
        <v>0</v>
      </c>
      <c r="I931" s="497"/>
      <c r="J931" s="497"/>
      <c r="K931" s="497"/>
      <c r="L931" s="497"/>
    </row>
    <row r="932" spans="2:12" ht="51">
      <c r="B932" s="1766" t="s">
        <v>3310</v>
      </c>
      <c r="C932" s="902" t="s">
        <v>2234</v>
      </c>
      <c r="D932" s="1782"/>
      <c r="E932" s="821"/>
      <c r="F932" s="179"/>
      <c r="G932" s="896"/>
      <c r="H932" s="806"/>
      <c r="I932" s="497"/>
      <c r="J932" s="497"/>
      <c r="K932" s="497"/>
      <c r="L932" s="497"/>
    </row>
    <row r="933" spans="2:12" ht="15.75" customHeight="1">
      <c r="B933" s="1767"/>
      <c r="C933" s="902" t="s">
        <v>1961</v>
      </c>
      <c r="D933" s="1755"/>
      <c r="E933" s="815" t="s">
        <v>1</v>
      </c>
      <c r="F933" s="180">
        <v>1</v>
      </c>
      <c r="G933" s="1066"/>
      <c r="H933" s="807">
        <f t="shared" ref="H933:H938" si="44">F933*G933</f>
        <v>0</v>
      </c>
      <c r="I933" s="497"/>
      <c r="J933" s="497"/>
      <c r="K933" s="497"/>
      <c r="L933" s="497"/>
    </row>
    <row r="934" spans="2:12" ht="15.75" customHeight="1">
      <c r="B934" s="1767"/>
      <c r="C934" s="902" t="s">
        <v>1962</v>
      </c>
      <c r="D934" s="1755"/>
      <c r="E934" s="815" t="s">
        <v>1</v>
      </c>
      <c r="F934" s="178">
        <v>5</v>
      </c>
      <c r="G934" s="1066"/>
      <c r="H934" s="807">
        <f t="shared" si="44"/>
        <v>0</v>
      </c>
      <c r="I934" s="497"/>
      <c r="J934" s="497"/>
      <c r="K934" s="497"/>
      <c r="L934" s="497"/>
    </row>
    <row r="935" spans="2:12" ht="15.75" customHeight="1">
      <c r="B935" s="1767"/>
      <c r="C935" s="902" t="s">
        <v>1831</v>
      </c>
      <c r="D935" s="1755"/>
      <c r="E935" s="815" t="s">
        <v>1</v>
      </c>
      <c r="F935" s="178">
        <v>19</v>
      </c>
      <c r="G935" s="1066"/>
      <c r="H935" s="807">
        <f t="shared" si="44"/>
        <v>0</v>
      </c>
      <c r="I935" s="497"/>
      <c r="J935" s="497"/>
      <c r="K935" s="497"/>
      <c r="L935" s="497"/>
    </row>
    <row r="936" spans="2:12" ht="15.75" customHeight="1">
      <c r="B936" s="1767"/>
      <c r="C936" s="902" t="s">
        <v>1828</v>
      </c>
      <c r="D936" s="1755"/>
      <c r="E936" s="815" t="s">
        <v>1</v>
      </c>
      <c r="F936" s="178">
        <v>6</v>
      </c>
      <c r="G936" s="1066"/>
      <c r="H936" s="807">
        <f t="shared" si="44"/>
        <v>0</v>
      </c>
      <c r="I936" s="497"/>
      <c r="J936" s="497"/>
      <c r="K936" s="497"/>
      <c r="L936" s="497"/>
    </row>
    <row r="937" spans="2:12" ht="15.75" customHeight="1">
      <c r="B937" s="1767"/>
      <c r="C937" s="902" t="s">
        <v>1829</v>
      </c>
      <c r="D937" s="1755"/>
      <c r="E937" s="815" t="s">
        <v>1</v>
      </c>
      <c r="F937" s="899">
        <v>1</v>
      </c>
      <c r="G937" s="1066"/>
      <c r="H937" s="807">
        <f t="shared" si="44"/>
        <v>0</v>
      </c>
      <c r="I937" s="497"/>
      <c r="J937" s="497"/>
      <c r="K937" s="497"/>
      <c r="L937" s="497"/>
    </row>
    <row r="938" spans="2:12" ht="16.5" customHeight="1">
      <c r="B938" s="1777"/>
      <c r="C938" s="903" t="s">
        <v>1830</v>
      </c>
      <c r="D938" s="1756"/>
      <c r="E938" s="815" t="s">
        <v>1</v>
      </c>
      <c r="F938" s="901">
        <v>5</v>
      </c>
      <c r="G938" s="1066"/>
      <c r="H938" s="807">
        <f t="shared" si="44"/>
        <v>0</v>
      </c>
      <c r="I938" s="497"/>
      <c r="J938" s="497"/>
      <c r="K938" s="497"/>
      <c r="L938" s="497"/>
    </row>
    <row r="939" spans="2:12" ht="38.25">
      <c r="B939" s="1766" t="s">
        <v>3311</v>
      </c>
      <c r="C939" s="762" t="s">
        <v>2236</v>
      </c>
      <c r="D939" s="1725"/>
      <c r="E939" s="894"/>
      <c r="F939" s="895"/>
      <c r="G939" s="896"/>
      <c r="H939" s="806"/>
      <c r="I939" s="497"/>
      <c r="J939" s="497"/>
      <c r="K939" s="497"/>
      <c r="L939" s="497"/>
    </row>
    <row r="940" spans="2:12" ht="15.75" customHeight="1">
      <c r="B940" s="1767"/>
      <c r="C940" s="762" t="s">
        <v>3312</v>
      </c>
      <c r="D940" s="1726"/>
      <c r="E940" s="815" t="s">
        <v>1</v>
      </c>
      <c r="F940" s="898">
        <v>1</v>
      </c>
      <c r="G940" s="1066"/>
      <c r="H940" s="807">
        <f t="shared" ref="H940:H941" si="45">F940*G940</f>
        <v>0</v>
      </c>
      <c r="I940" s="497"/>
      <c r="J940" s="497"/>
      <c r="K940" s="497"/>
      <c r="L940" s="497"/>
    </row>
    <row r="941" spans="2:12" ht="16.5" customHeight="1">
      <c r="B941" s="1767"/>
      <c r="C941" s="762" t="s">
        <v>3313</v>
      </c>
      <c r="D941" s="1722"/>
      <c r="E941" s="815" t="s">
        <v>1</v>
      </c>
      <c r="F941" s="901">
        <v>3</v>
      </c>
      <c r="G941" s="1066"/>
      <c r="H941" s="807">
        <f t="shared" si="45"/>
        <v>0</v>
      </c>
      <c r="I941" s="497"/>
      <c r="J941" s="497"/>
      <c r="K941" s="497"/>
      <c r="L941" s="497"/>
    </row>
    <row r="942" spans="2:12" ht="63.75">
      <c r="B942" s="1766" t="s">
        <v>3314</v>
      </c>
      <c r="C942" s="903" t="s">
        <v>1964</v>
      </c>
      <c r="D942" s="1781"/>
      <c r="E942" s="163"/>
      <c r="F942" s="179"/>
      <c r="G942" s="896"/>
      <c r="H942" s="806"/>
      <c r="I942" s="497"/>
      <c r="J942" s="497"/>
      <c r="K942" s="497"/>
      <c r="L942" s="497"/>
    </row>
    <row r="943" spans="2:12" ht="15.75" customHeight="1">
      <c r="B943" s="1767"/>
      <c r="C943" s="858" t="s">
        <v>3315</v>
      </c>
      <c r="D943" s="1755"/>
      <c r="E943" s="815" t="s">
        <v>1</v>
      </c>
      <c r="F943" s="180">
        <v>4</v>
      </c>
      <c r="G943" s="1066"/>
      <c r="H943" s="807">
        <f t="shared" ref="H943:H949" si="46">F943*G943</f>
        <v>0</v>
      </c>
      <c r="I943" s="497"/>
      <c r="J943" s="497"/>
      <c r="K943" s="497"/>
      <c r="L943" s="497"/>
    </row>
    <row r="944" spans="2:12" ht="15.75" customHeight="1">
      <c r="B944" s="1767"/>
      <c r="C944" s="858" t="s">
        <v>3316</v>
      </c>
      <c r="D944" s="1755"/>
      <c r="E944" s="815" t="s">
        <v>1</v>
      </c>
      <c r="F944" s="178">
        <v>8</v>
      </c>
      <c r="G944" s="1066"/>
      <c r="H944" s="807">
        <f t="shared" si="46"/>
        <v>0</v>
      </c>
      <c r="I944" s="497"/>
      <c r="J944" s="497"/>
      <c r="K944" s="497"/>
      <c r="L944" s="497"/>
    </row>
    <row r="945" spans="2:12" ht="15.75" customHeight="1">
      <c r="B945" s="1767"/>
      <c r="C945" s="904" t="s">
        <v>3317</v>
      </c>
      <c r="D945" s="1755"/>
      <c r="E945" s="815" t="s">
        <v>1</v>
      </c>
      <c r="F945" s="178">
        <v>4</v>
      </c>
      <c r="G945" s="1066"/>
      <c r="H945" s="807">
        <f t="shared" si="46"/>
        <v>0</v>
      </c>
      <c r="I945" s="497"/>
      <c r="J945" s="497"/>
      <c r="K945" s="497"/>
      <c r="L945" s="497"/>
    </row>
    <row r="946" spans="2:12" ht="15.75" customHeight="1">
      <c r="B946" s="1767"/>
      <c r="C946" s="904" t="s">
        <v>3318</v>
      </c>
      <c r="D946" s="1755"/>
      <c r="E946" s="815" t="s">
        <v>1</v>
      </c>
      <c r="F946" s="178">
        <v>5</v>
      </c>
      <c r="G946" s="1066"/>
      <c r="H946" s="807">
        <f t="shared" si="46"/>
        <v>0</v>
      </c>
      <c r="I946" s="497"/>
      <c r="J946" s="497"/>
      <c r="K946" s="497"/>
      <c r="L946" s="497"/>
    </row>
    <row r="947" spans="2:12" ht="15.75" customHeight="1">
      <c r="B947" s="1767"/>
      <c r="C947" s="904" t="s">
        <v>3202</v>
      </c>
      <c r="D947" s="1755"/>
      <c r="E947" s="815" t="s">
        <v>1</v>
      </c>
      <c r="F947" s="178">
        <v>1</v>
      </c>
      <c r="G947" s="1066"/>
      <c r="H947" s="807">
        <f t="shared" si="46"/>
        <v>0</v>
      </c>
      <c r="I947" s="497"/>
      <c r="J947" s="497"/>
      <c r="K947" s="497"/>
      <c r="L947" s="497"/>
    </row>
    <row r="948" spans="2:12" ht="15.75" customHeight="1">
      <c r="B948" s="1767"/>
      <c r="C948" s="904" t="s">
        <v>3319</v>
      </c>
      <c r="D948" s="1755"/>
      <c r="E948" s="815" t="s">
        <v>1</v>
      </c>
      <c r="F948" s="899">
        <v>7</v>
      </c>
      <c r="G948" s="1066"/>
      <c r="H948" s="807">
        <f t="shared" si="46"/>
        <v>0</v>
      </c>
      <c r="I948" s="497"/>
      <c r="J948" s="497"/>
      <c r="K948" s="497"/>
      <c r="L948" s="497"/>
    </row>
    <row r="949" spans="2:12" ht="16.5" customHeight="1">
      <c r="B949" s="1777"/>
      <c r="C949" s="905" t="s">
        <v>3320</v>
      </c>
      <c r="D949" s="1755"/>
      <c r="E949" s="815" t="s">
        <v>1</v>
      </c>
      <c r="F949" s="901">
        <v>2</v>
      </c>
      <c r="G949" s="1066"/>
      <c r="H949" s="807">
        <f t="shared" si="46"/>
        <v>0</v>
      </c>
      <c r="I949" s="497"/>
      <c r="J949" s="497"/>
      <c r="K949" s="497"/>
      <c r="L949" s="497"/>
    </row>
    <row r="950" spans="2:12" ht="72.75" customHeight="1">
      <c r="B950" s="1766" t="s">
        <v>3321</v>
      </c>
      <c r="C950" s="906" t="s">
        <v>1965</v>
      </c>
      <c r="D950" s="1782"/>
      <c r="E950" s="163"/>
      <c r="F950" s="179"/>
      <c r="G950" s="896"/>
      <c r="H950" s="806"/>
      <c r="I950" s="497"/>
      <c r="J950" s="497"/>
      <c r="K950" s="497"/>
      <c r="L950" s="497"/>
    </row>
    <row r="951" spans="2:12" ht="20.25" customHeight="1">
      <c r="B951" s="1777"/>
      <c r="C951" s="826" t="s">
        <v>1838</v>
      </c>
      <c r="D951" s="1756"/>
      <c r="E951" s="815" t="s">
        <v>1</v>
      </c>
      <c r="F951" s="810">
        <v>2</v>
      </c>
      <c r="G951" s="1066"/>
      <c r="H951" s="807">
        <f t="shared" ref="H951" si="47">F951*G951</f>
        <v>0</v>
      </c>
      <c r="I951" s="497"/>
      <c r="J951" s="497"/>
      <c r="K951" s="497"/>
      <c r="L951" s="497"/>
    </row>
    <row r="952" spans="2:12" ht="51">
      <c r="B952" s="1766" t="s">
        <v>3322</v>
      </c>
      <c r="C952" s="16" t="s">
        <v>2237</v>
      </c>
      <c r="D952" s="1724"/>
      <c r="E952" s="907"/>
      <c r="F952" s="908"/>
      <c r="G952" s="896"/>
      <c r="H952" s="806"/>
      <c r="I952" s="497"/>
      <c r="J952" s="497"/>
      <c r="K952" s="497"/>
      <c r="L952" s="497"/>
    </row>
    <row r="953" spans="2:12" ht="12.75">
      <c r="B953" s="1767"/>
      <c r="C953" s="909" t="s">
        <v>3323</v>
      </c>
      <c r="D953" s="1726"/>
      <c r="E953" s="815" t="s">
        <v>1</v>
      </c>
      <c r="F953" s="839">
        <v>4</v>
      </c>
      <c r="G953" s="1066"/>
      <c r="H953" s="807">
        <f t="shared" ref="H953:H954" si="48">F953*G953</f>
        <v>0</v>
      </c>
      <c r="I953" s="497"/>
      <c r="J953" s="497"/>
      <c r="K953" s="497"/>
      <c r="L953" s="497"/>
    </row>
    <row r="954" spans="2:12" ht="12.75">
      <c r="B954" s="1777"/>
      <c r="C954" s="909" t="s">
        <v>3324</v>
      </c>
      <c r="D954" s="1722"/>
      <c r="E954" s="815" t="s">
        <v>1</v>
      </c>
      <c r="F954" s="910">
        <v>1</v>
      </c>
      <c r="G954" s="1066"/>
      <c r="H954" s="807">
        <f t="shared" si="48"/>
        <v>0</v>
      </c>
      <c r="I954" s="497"/>
      <c r="J954" s="497"/>
      <c r="K954" s="497"/>
      <c r="L954" s="497"/>
    </row>
    <row r="955" spans="2:12" ht="51">
      <c r="B955" s="1766" t="s">
        <v>3325</v>
      </c>
      <c r="C955" s="16" t="s">
        <v>2238</v>
      </c>
      <c r="D955" s="1724"/>
      <c r="E955" s="907"/>
      <c r="F955" s="908"/>
      <c r="G955" s="896"/>
      <c r="H955" s="806"/>
      <c r="I955" s="497"/>
      <c r="J955" s="497"/>
      <c r="K955" s="497"/>
      <c r="L955" s="497"/>
    </row>
    <row r="956" spans="2:12" ht="12.75">
      <c r="B956" s="1777"/>
      <c r="C956" s="909" t="s">
        <v>1966</v>
      </c>
      <c r="D956" s="1722"/>
      <c r="E956" s="815" t="s">
        <v>1</v>
      </c>
      <c r="F956" s="911">
        <v>1</v>
      </c>
      <c r="G956" s="1066"/>
      <c r="H956" s="807">
        <f t="shared" ref="H956" si="49">F956*G956</f>
        <v>0</v>
      </c>
      <c r="I956" s="497"/>
      <c r="J956" s="497"/>
      <c r="K956" s="497"/>
      <c r="L956" s="497"/>
    </row>
    <row r="957" spans="2:12" ht="38.25">
      <c r="B957" s="1766" t="s">
        <v>3326</v>
      </c>
      <c r="C957" s="16" t="s">
        <v>1967</v>
      </c>
      <c r="D957" s="1724"/>
      <c r="E957" s="907"/>
      <c r="F957" s="908"/>
      <c r="G957" s="896"/>
      <c r="H957" s="806"/>
      <c r="I957" s="497"/>
      <c r="J957" s="497"/>
      <c r="K957" s="497"/>
      <c r="L957" s="497"/>
    </row>
    <row r="958" spans="2:12" ht="12.75">
      <c r="B958" s="1777"/>
      <c r="C958" s="909" t="s">
        <v>1968</v>
      </c>
      <c r="D958" s="1722"/>
      <c r="E958" s="815" t="s">
        <v>1</v>
      </c>
      <c r="F958" s="911">
        <v>2</v>
      </c>
      <c r="G958" s="1066"/>
      <c r="H958" s="807">
        <f t="shared" ref="H958" si="50">F958*G958</f>
        <v>0</v>
      </c>
      <c r="I958" s="497"/>
      <c r="J958" s="497"/>
      <c r="K958" s="497"/>
      <c r="L958" s="497"/>
    </row>
    <row r="959" spans="2:12" ht="25.5">
      <c r="B959" s="1766" t="s">
        <v>3327</v>
      </c>
      <c r="C959" s="16" t="s">
        <v>1969</v>
      </c>
      <c r="D959" s="1724"/>
      <c r="E959" s="894"/>
      <c r="F959" s="895"/>
      <c r="G959" s="896"/>
      <c r="H959" s="806"/>
      <c r="I959" s="497"/>
      <c r="J959" s="497"/>
      <c r="K959" s="497"/>
      <c r="L959" s="497"/>
    </row>
    <row r="960" spans="2:12" ht="12.75">
      <c r="B960" s="1777"/>
      <c r="C960" s="16" t="s">
        <v>1970</v>
      </c>
      <c r="D960" s="1722"/>
      <c r="E960" s="815" t="s">
        <v>1</v>
      </c>
      <c r="F960" s="911">
        <v>1</v>
      </c>
      <c r="G960" s="1066"/>
      <c r="H960" s="807">
        <f t="shared" ref="H960" si="51">F960*G960</f>
        <v>0</v>
      </c>
      <c r="I960" s="497"/>
      <c r="J960" s="497"/>
      <c r="K960" s="497"/>
      <c r="L960" s="497"/>
    </row>
    <row r="961" spans="2:12" ht="51">
      <c r="B961" s="1766" t="s">
        <v>3328</v>
      </c>
      <c r="C961" s="14" t="s">
        <v>1839</v>
      </c>
      <c r="D961" s="1750"/>
      <c r="E961" s="163"/>
      <c r="F961" s="179"/>
      <c r="G961" s="896"/>
      <c r="H961" s="806"/>
      <c r="I961" s="497"/>
      <c r="J961" s="497"/>
      <c r="K961" s="497"/>
      <c r="L961" s="497"/>
    </row>
    <row r="962" spans="2:12" ht="12.75">
      <c r="B962" s="1767"/>
      <c r="C962" s="14" t="s">
        <v>3208</v>
      </c>
      <c r="D962" s="1751"/>
      <c r="E962" s="815" t="s">
        <v>1</v>
      </c>
      <c r="F962" s="180">
        <v>68</v>
      </c>
      <c r="G962" s="1066"/>
      <c r="H962" s="807">
        <f t="shared" ref="H962:H965" si="52">F962*G962</f>
        <v>0</v>
      </c>
      <c r="I962" s="497"/>
      <c r="J962" s="497"/>
      <c r="K962" s="497"/>
      <c r="L962" s="497"/>
    </row>
    <row r="963" spans="2:12" ht="12.75">
      <c r="B963" s="1767"/>
      <c r="C963" s="14" t="s">
        <v>3329</v>
      </c>
      <c r="D963" s="1751"/>
      <c r="E963" s="815" t="s">
        <v>1</v>
      </c>
      <c r="F963" s="178">
        <v>2</v>
      </c>
      <c r="G963" s="1066"/>
      <c r="H963" s="807">
        <f t="shared" si="52"/>
        <v>0</v>
      </c>
      <c r="I963" s="497"/>
      <c r="J963" s="497"/>
      <c r="K963" s="497"/>
      <c r="L963" s="497"/>
    </row>
    <row r="964" spans="2:12" ht="12.75">
      <c r="B964" s="1767"/>
      <c r="C964" s="14" t="s">
        <v>3330</v>
      </c>
      <c r="D964" s="1751"/>
      <c r="E964" s="815" t="s">
        <v>1</v>
      </c>
      <c r="F964" s="178">
        <v>6</v>
      </c>
      <c r="G964" s="1066"/>
      <c r="H964" s="807">
        <f t="shared" si="52"/>
        <v>0</v>
      </c>
      <c r="I964" s="497"/>
      <c r="J964" s="497"/>
      <c r="K964" s="497"/>
      <c r="L964" s="497"/>
    </row>
    <row r="965" spans="2:12" ht="12.75">
      <c r="B965" s="1777"/>
      <c r="C965" s="14" t="s">
        <v>3331</v>
      </c>
      <c r="D965" s="1732"/>
      <c r="E965" s="815" t="s">
        <v>1</v>
      </c>
      <c r="F965" s="813">
        <v>2</v>
      </c>
      <c r="G965" s="1066"/>
      <c r="H965" s="807">
        <f t="shared" si="52"/>
        <v>0</v>
      </c>
      <c r="I965" s="497"/>
      <c r="J965" s="497"/>
      <c r="K965" s="497"/>
      <c r="L965" s="497"/>
    </row>
    <row r="966" spans="2:12" ht="38.25">
      <c r="B966" s="1766" t="s">
        <v>3332</v>
      </c>
      <c r="C966" s="16" t="s">
        <v>1971</v>
      </c>
      <c r="D966" s="1724"/>
      <c r="E966" s="907"/>
      <c r="F966" s="908"/>
      <c r="G966" s="912"/>
      <c r="H966" s="806"/>
      <c r="I966" s="497"/>
      <c r="J966" s="497"/>
      <c r="K966" s="497"/>
      <c r="L966" s="497"/>
    </row>
    <row r="967" spans="2:12" ht="12.75">
      <c r="B967" s="1767"/>
      <c r="C967" s="14" t="s">
        <v>3333</v>
      </c>
      <c r="D967" s="1726"/>
      <c r="E967" s="815" t="s">
        <v>1</v>
      </c>
      <c r="F967" s="839">
        <v>1</v>
      </c>
      <c r="G967" s="1066"/>
      <c r="H967" s="807">
        <f t="shared" ref="H967:H977" si="53">F967*G967</f>
        <v>0</v>
      </c>
      <c r="I967" s="497"/>
      <c r="J967" s="497"/>
      <c r="K967" s="497"/>
      <c r="L967" s="497"/>
    </row>
    <row r="968" spans="2:12" ht="12.75">
      <c r="B968" s="1767"/>
      <c r="C968" s="14" t="s">
        <v>3334</v>
      </c>
      <c r="D968" s="1726"/>
      <c r="E968" s="815" t="s">
        <v>1</v>
      </c>
      <c r="F968" s="181">
        <v>1</v>
      </c>
      <c r="G968" s="1066"/>
      <c r="H968" s="807">
        <f t="shared" si="53"/>
        <v>0</v>
      </c>
      <c r="I968" s="497"/>
      <c r="J968" s="497"/>
      <c r="K968" s="497"/>
      <c r="L968" s="497"/>
    </row>
    <row r="969" spans="2:12" ht="12.75">
      <c r="B969" s="1767"/>
      <c r="C969" s="14" t="s">
        <v>3335</v>
      </c>
      <c r="D969" s="1726"/>
      <c r="E969" s="815" t="s">
        <v>1</v>
      </c>
      <c r="F969" s="181">
        <v>4</v>
      </c>
      <c r="G969" s="1066"/>
      <c r="H969" s="807">
        <f t="shared" si="53"/>
        <v>0</v>
      </c>
      <c r="I969" s="497"/>
      <c r="J969" s="497"/>
      <c r="K969" s="497"/>
      <c r="L969" s="497"/>
    </row>
    <row r="970" spans="2:12" ht="12.75">
      <c r="B970" s="1767"/>
      <c r="C970" s="14" t="s">
        <v>3336</v>
      </c>
      <c r="D970" s="1726"/>
      <c r="E970" s="815" t="s">
        <v>1</v>
      </c>
      <c r="F970" s="181">
        <v>2</v>
      </c>
      <c r="G970" s="1066"/>
      <c r="H970" s="807">
        <f t="shared" si="53"/>
        <v>0</v>
      </c>
      <c r="I970" s="497"/>
      <c r="J970" s="497"/>
      <c r="K970" s="497"/>
      <c r="L970" s="497"/>
    </row>
    <row r="971" spans="2:12" ht="12.75">
      <c r="B971" s="1767"/>
      <c r="C971" s="14" t="s">
        <v>3337</v>
      </c>
      <c r="D971" s="1726"/>
      <c r="E971" s="815" t="s">
        <v>1</v>
      </c>
      <c r="F971" s="181">
        <v>6</v>
      </c>
      <c r="G971" s="1066"/>
      <c r="H971" s="807">
        <f t="shared" si="53"/>
        <v>0</v>
      </c>
      <c r="I971" s="497"/>
      <c r="J971" s="497"/>
      <c r="K971" s="497"/>
      <c r="L971" s="497"/>
    </row>
    <row r="972" spans="2:12" ht="12.75">
      <c r="B972" s="1767"/>
      <c r="C972" s="14" t="s">
        <v>3338</v>
      </c>
      <c r="D972" s="1726"/>
      <c r="E972" s="815" t="s">
        <v>1</v>
      </c>
      <c r="F972" s="181">
        <v>2</v>
      </c>
      <c r="G972" s="1066"/>
      <c r="H972" s="807">
        <f t="shared" si="53"/>
        <v>0</v>
      </c>
      <c r="I972" s="497"/>
      <c r="J972" s="497"/>
      <c r="K972" s="497"/>
      <c r="L972" s="497"/>
    </row>
    <row r="973" spans="2:12" ht="12.75">
      <c r="B973" s="1767"/>
      <c r="C973" s="16" t="s">
        <v>3339</v>
      </c>
      <c r="D973" s="1726"/>
      <c r="E973" s="815" t="s">
        <v>1</v>
      </c>
      <c r="F973" s="181">
        <v>1</v>
      </c>
      <c r="G973" s="1066"/>
      <c r="H973" s="807">
        <f t="shared" si="53"/>
        <v>0</v>
      </c>
      <c r="I973" s="497"/>
      <c r="J973" s="497"/>
      <c r="K973" s="497"/>
      <c r="L973" s="497"/>
    </row>
    <row r="974" spans="2:12" ht="12.75">
      <c r="B974" s="1767"/>
      <c r="C974" s="16" t="s">
        <v>3340</v>
      </c>
      <c r="D974" s="1726"/>
      <c r="E974" s="815" t="s">
        <v>1</v>
      </c>
      <c r="F974" s="181">
        <v>1</v>
      </c>
      <c r="G974" s="1066"/>
      <c r="H974" s="807">
        <f t="shared" si="53"/>
        <v>0</v>
      </c>
      <c r="I974" s="497"/>
      <c r="J974" s="497"/>
      <c r="K974" s="497"/>
      <c r="L974" s="497"/>
    </row>
    <row r="975" spans="2:12" ht="12.75">
      <c r="B975" s="1767"/>
      <c r="C975" s="16" t="s">
        <v>3341</v>
      </c>
      <c r="D975" s="1726"/>
      <c r="E975" s="815" t="s">
        <v>1</v>
      </c>
      <c r="F975" s="181">
        <v>1</v>
      </c>
      <c r="G975" s="1066"/>
      <c r="H975" s="807">
        <f t="shared" si="53"/>
        <v>0</v>
      </c>
      <c r="I975" s="497"/>
      <c r="J975" s="497"/>
      <c r="K975" s="497"/>
      <c r="L975" s="497"/>
    </row>
    <row r="976" spans="2:12" ht="12.75">
      <c r="B976" s="1767"/>
      <c r="C976" s="16" t="s">
        <v>3342</v>
      </c>
      <c r="D976" s="1726"/>
      <c r="E976" s="815" t="s">
        <v>1</v>
      </c>
      <c r="F976" s="181">
        <v>1</v>
      </c>
      <c r="G976" s="1066"/>
      <c r="H976" s="807">
        <f t="shared" si="53"/>
        <v>0</v>
      </c>
      <c r="I976" s="497"/>
      <c r="J976" s="497"/>
      <c r="K976" s="497"/>
      <c r="L976" s="497"/>
    </row>
    <row r="977" spans="2:12" ht="12.75">
      <c r="B977" s="1777"/>
      <c r="C977" s="16" t="s">
        <v>3343</v>
      </c>
      <c r="D977" s="1722"/>
      <c r="E977" s="815" t="s">
        <v>1</v>
      </c>
      <c r="F977" s="910">
        <v>1</v>
      </c>
      <c r="G977" s="1066"/>
      <c r="H977" s="807">
        <f t="shared" si="53"/>
        <v>0</v>
      </c>
      <c r="I977" s="497"/>
      <c r="J977" s="497"/>
      <c r="K977" s="497"/>
      <c r="L977" s="497"/>
    </row>
    <row r="978" spans="2:12" ht="63.75">
      <c r="B978" s="1766" t="s">
        <v>3344</v>
      </c>
      <c r="C978" s="16" t="s">
        <v>1845</v>
      </c>
      <c r="D978" s="1724"/>
      <c r="E978" s="163"/>
      <c r="F978" s="179"/>
      <c r="G978" s="896"/>
      <c r="H978" s="806"/>
      <c r="I978" s="497"/>
      <c r="J978" s="497"/>
      <c r="K978" s="497"/>
      <c r="L978" s="497"/>
    </row>
    <row r="979" spans="2:12" ht="12.75">
      <c r="B979" s="1767"/>
      <c r="C979" s="16" t="s">
        <v>3345</v>
      </c>
      <c r="D979" s="1726"/>
      <c r="E979" s="815" t="s">
        <v>18</v>
      </c>
      <c r="F979" s="180">
        <v>2</v>
      </c>
      <c r="G979" s="1066"/>
      <c r="H979" s="807">
        <f t="shared" ref="H979:H995" si="54">F979*G979</f>
        <v>0</v>
      </c>
      <c r="I979" s="497"/>
      <c r="J979" s="497"/>
      <c r="K979" s="497"/>
      <c r="L979" s="497"/>
    </row>
    <row r="980" spans="2:12" ht="12.75">
      <c r="B980" s="1767"/>
      <c r="C980" s="16" t="s">
        <v>3346</v>
      </c>
      <c r="D980" s="1726"/>
      <c r="E980" s="815" t="s">
        <v>18</v>
      </c>
      <c r="F980" s="178">
        <v>2</v>
      </c>
      <c r="G980" s="1066"/>
      <c r="H980" s="807">
        <f t="shared" si="54"/>
        <v>0</v>
      </c>
      <c r="I980" s="497"/>
      <c r="J980" s="497"/>
      <c r="K980" s="497"/>
      <c r="L980" s="497"/>
    </row>
    <row r="981" spans="2:12" ht="12.75">
      <c r="B981" s="1767"/>
      <c r="C981" s="16" t="s">
        <v>3347</v>
      </c>
      <c r="D981" s="1726"/>
      <c r="E981" s="815" t="s">
        <v>18</v>
      </c>
      <c r="F981" s="178">
        <v>9</v>
      </c>
      <c r="G981" s="1066"/>
      <c r="H981" s="807">
        <f t="shared" si="54"/>
        <v>0</v>
      </c>
      <c r="I981" s="497"/>
      <c r="J981" s="497"/>
      <c r="K981" s="497"/>
      <c r="L981" s="497"/>
    </row>
    <row r="982" spans="2:12" ht="12.75">
      <c r="B982" s="1767"/>
      <c r="C982" s="16" t="s">
        <v>3348</v>
      </c>
      <c r="D982" s="1726"/>
      <c r="E982" s="815" t="s">
        <v>18</v>
      </c>
      <c r="F982" s="178">
        <v>2</v>
      </c>
      <c r="G982" s="1066"/>
      <c r="H982" s="807">
        <f t="shared" si="54"/>
        <v>0</v>
      </c>
      <c r="I982" s="497"/>
      <c r="J982" s="497"/>
      <c r="K982" s="497"/>
      <c r="L982" s="497"/>
    </row>
    <row r="983" spans="2:12" ht="12.75">
      <c r="B983" s="1767"/>
      <c r="C983" s="16" t="s">
        <v>3349</v>
      </c>
      <c r="D983" s="1726"/>
      <c r="E983" s="815" t="s">
        <v>18</v>
      </c>
      <c r="F983" s="178">
        <v>3</v>
      </c>
      <c r="G983" s="1066"/>
      <c r="H983" s="807">
        <f t="shared" si="54"/>
        <v>0</v>
      </c>
      <c r="I983" s="497"/>
      <c r="J983" s="497"/>
      <c r="K983" s="497"/>
      <c r="L983" s="497"/>
    </row>
    <row r="984" spans="2:12" ht="12.75">
      <c r="B984" s="1767"/>
      <c r="C984" s="16" t="s">
        <v>3350</v>
      </c>
      <c r="D984" s="1726"/>
      <c r="E984" s="815" t="s">
        <v>18</v>
      </c>
      <c r="F984" s="178">
        <v>2</v>
      </c>
      <c r="G984" s="1066"/>
      <c r="H984" s="807">
        <f t="shared" si="54"/>
        <v>0</v>
      </c>
      <c r="I984" s="497"/>
      <c r="J984" s="497"/>
      <c r="K984" s="497"/>
      <c r="L984" s="497"/>
    </row>
    <row r="985" spans="2:12" ht="12.75">
      <c r="B985" s="1767"/>
      <c r="C985" s="16" t="s">
        <v>3351</v>
      </c>
      <c r="D985" s="1726"/>
      <c r="E985" s="815" t="s">
        <v>18</v>
      </c>
      <c r="F985" s="181">
        <v>2</v>
      </c>
      <c r="G985" s="1066"/>
      <c r="H985" s="807">
        <f t="shared" si="54"/>
        <v>0</v>
      </c>
      <c r="I985" s="497"/>
      <c r="J985" s="497"/>
      <c r="K985" s="497"/>
      <c r="L985" s="497"/>
    </row>
    <row r="986" spans="2:12" ht="12.75">
      <c r="B986" s="1767"/>
      <c r="C986" s="16" t="s">
        <v>3352</v>
      </c>
      <c r="D986" s="1726"/>
      <c r="E986" s="815" t="s">
        <v>18</v>
      </c>
      <c r="F986" s="181">
        <v>1</v>
      </c>
      <c r="G986" s="1066"/>
      <c r="H986" s="807">
        <f t="shared" si="54"/>
        <v>0</v>
      </c>
      <c r="I986" s="497"/>
      <c r="J986" s="497"/>
      <c r="K986" s="497"/>
      <c r="L986" s="497"/>
    </row>
    <row r="987" spans="2:12" ht="12.75">
      <c r="B987" s="1767"/>
      <c r="C987" s="16" t="s">
        <v>3353</v>
      </c>
      <c r="D987" s="1726"/>
      <c r="E987" s="815" t="s">
        <v>18</v>
      </c>
      <c r="F987" s="181">
        <v>1</v>
      </c>
      <c r="G987" s="1066"/>
      <c r="H987" s="807">
        <f t="shared" si="54"/>
        <v>0</v>
      </c>
      <c r="I987" s="497"/>
      <c r="J987" s="497"/>
      <c r="K987" s="497"/>
      <c r="L987" s="497"/>
    </row>
    <row r="988" spans="2:12" ht="12.75">
      <c r="B988" s="1767"/>
      <c r="C988" s="16" t="s">
        <v>3354</v>
      </c>
      <c r="D988" s="1726"/>
      <c r="E988" s="815" t="s">
        <v>18</v>
      </c>
      <c r="F988" s="181">
        <v>5</v>
      </c>
      <c r="G988" s="1066"/>
      <c r="H988" s="807">
        <f t="shared" si="54"/>
        <v>0</v>
      </c>
      <c r="I988" s="497"/>
      <c r="J988" s="497"/>
      <c r="K988" s="497"/>
      <c r="L988" s="497"/>
    </row>
    <row r="989" spans="2:12" ht="12.75">
      <c r="B989" s="1767"/>
      <c r="C989" s="16" t="s">
        <v>3355</v>
      </c>
      <c r="D989" s="1726"/>
      <c r="E989" s="815" t="s">
        <v>18</v>
      </c>
      <c r="F989" s="181">
        <v>3</v>
      </c>
      <c r="G989" s="1066"/>
      <c r="H989" s="807">
        <f t="shared" si="54"/>
        <v>0</v>
      </c>
      <c r="I989" s="497"/>
      <c r="J989" s="497"/>
      <c r="K989" s="497"/>
      <c r="L989" s="497"/>
    </row>
    <row r="990" spans="2:12" ht="12.75">
      <c r="B990" s="1767"/>
      <c r="C990" s="16" t="s">
        <v>3356</v>
      </c>
      <c r="D990" s="1726"/>
      <c r="E990" s="815" t="s">
        <v>18</v>
      </c>
      <c r="F990" s="181">
        <v>4</v>
      </c>
      <c r="G990" s="1066"/>
      <c r="H990" s="807">
        <f t="shared" si="54"/>
        <v>0</v>
      </c>
      <c r="I990" s="497"/>
      <c r="J990" s="497"/>
      <c r="K990" s="497"/>
      <c r="L990" s="497"/>
    </row>
    <row r="991" spans="2:12" ht="12.75">
      <c r="B991" s="1767"/>
      <c r="C991" s="16" t="s">
        <v>3357</v>
      </c>
      <c r="D991" s="1726"/>
      <c r="E991" s="815" t="s">
        <v>18</v>
      </c>
      <c r="F991" s="181">
        <v>3</v>
      </c>
      <c r="G991" s="1066"/>
      <c r="H991" s="807">
        <f t="shared" si="54"/>
        <v>0</v>
      </c>
      <c r="I991" s="497"/>
      <c r="J991" s="497"/>
      <c r="K991" s="497"/>
      <c r="L991" s="497"/>
    </row>
    <row r="992" spans="2:12" ht="12.75">
      <c r="B992" s="1767"/>
      <c r="C992" s="16" t="s">
        <v>3358</v>
      </c>
      <c r="D992" s="1726"/>
      <c r="E992" s="815" t="s">
        <v>18</v>
      </c>
      <c r="F992" s="181">
        <v>2</v>
      </c>
      <c r="G992" s="1066"/>
      <c r="H992" s="807">
        <f t="shared" si="54"/>
        <v>0</v>
      </c>
      <c r="I992" s="497"/>
      <c r="J992" s="497"/>
      <c r="K992" s="497"/>
      <c r="L992" s="497"/>
    </row>
    <row r="993" spans="2:12" ht="12.75">
      <c r="B993" s="1767"/>
      <c r="C993" s="16" t="s">
        <v>3359</v>
      </c>
      <c r="D993" s="1726"/>
      <c r="E993" s="815" t="s">
        <v>18</v>
      </c>
      <c r="F993" s="181">
        <v>3</v>
      </c>
      <c r="G993" s="1066"/>
      <c r="H993" s="807">
        <f t="shared" si="54"/>
        <v>0</v>
      </c>
      <c r="I993" s="497"/>
      <c r="J993" s="497"/>
      <c r="K993" s="497"/>
      <c r="L993" s="497"/>
    </row>
    <row r="994" spans="2:12" ht="12.75">
      <c r="B994" s="1767"/>
      <c r="C994" s="16" t="s">
        <v>3360</v>
      </c>
      <c r="D994" s="1726"/>
      <c r="E994" s="815" t="s">
        <v>18</v>
      </c>
      <c r="F994" s="181">
        <v>1</v>
      </c>
      <c r="G994" s="1066"/>
      <c r="H994" s="807">
        <f t="shared" si="54"/>
        <v>0</v>
      </c>
      <c r="I994" s="497"/>
      <c r="J994" s="497"/>
      <c r="K994" s="497"/>
      <c r="L994" s="497"/>
    </row>
    <row r="995" spans="2:12" ht="12.75">
      <c r="B995" s="1777"/>
      <c r="C995" s="16" t="s">
        <v>3361</v>
      </c>
      <c r="D995" s="1722"/>
      <c r="E995" s="815" t="s">
        <v>18</v>
      </c>
      <c r="F995" s="910">
        <v>2</v>
      </c>
      <c r="G995" s="1066"/>
      <c r="H995" s="807">
        <f t="shared" si="54"/>
        <v>0</v>
      </c>
      <c r="I995" s="497"/>
      <c r="J995" s="497"/>
      <c r="K995" s="497"/>
      <c r="L995" s="497"/>
    </row>
    <row r="996" spans="2:12" ht="38.25">
      <c r="B996" s="1766" t="s">
        <v>3362</v>
      </c>
      <c r="C996" s="16" t="s">
        <v>1972</v>
      </c>
      <c r="D996" s="1724"/>
      <c r="E996" s="913"/>
      <c r="F996" s="914"/>
      <c r="G996" s="896"/>
      <c r="H996" s="806"/>
      <c r="I996" s="497"/>
      <c r="J996" s="497"/>
      <c r="K996" s="497"/>
      <c r="L996" s="497"/>
    </row>
    <row r="997" spans="2:12" ht="12.75">
      <c r="B997" s="1767"/>
      <c r="C997" s="16" t="s">
        <v>3363</v>
      </c>
      <c r="D997" s="1726"/>
      <c r="E997" s="838" t="s">
        <v>1025</v>
      </c>
      <c r="F997" s="839">
        <v>45</v>
      </c>
      <c r="G997" s="1066"/>
      <c r="H997" s="807">
        <f t="shared" ref="H997:H1005" si="55">F997*G997</f>
        <v>0</v>
      </c>
      <c r="I997" s="497"/>
      <c r="J997" s="497"/>
      <c r="K997" s="497"/>
      <c r="L997" s="497"/>
    </row>
    <row r="998" spans="2:12" ht="12.75">
      <c r="B998" s="1767"/>
      <c r="C998" s="16" t="s">
        <v>3364</v>
      </c>
      <c r="D998" s="1726"/>
      <c r="E998" s="838" t="s">
        <v>1025</v>
      </c>
      <c r="F998" s="181">
        <v>58</v>
      </c>
      <c r="G998" s="1066"/>
      <c r="H998" s="807">
        <f t="shared" si="55"/>
        <v>0</v>
      </c>
      <c r="I998" s="497"/>
      <c r="J998" s="497"/>
      <c r="K998" s="497"/>
      <c r="L998" s="497"/>
    </row>
    <row r="999" spans="2:12" ht="12.75">
      <c r="B999" s="1767"/>
      <c r="C999" s="16" t="s">
        <v>3365</v>
      </c>
      <c r="D999" s="1726"/>
      <c r="E999" s="838" t="s">
        <v>1025</v>
      </c>
      <c r="F999" s="181">
        <v>146</v>
      </c>
      <c r="G999" s="1066"/>
      <c r="H999" s="807">
        <f t="shared" si="55"/>
        <v>0</v>
      </c>
      <c r="I999" s="497"/>
      <c r="J999" s="497"/>
      <c r="K999" s="497"/>
      <c r="L999" s="497"/>
    </row>
    <row r="1000" spans="2:12" ht="12.75">
      <c r="B1000" s="1767"/>
      <c r="C1000" s="16" t="s">
        <v>3366</v>
      </c>
      <c r="D1000" s="1726"/>
      <c r="E1000" s="838" t="s">
        <v>1025</v>
      </c>
      <c r="F1000" s="181">
        <v>230</v>
      </c>
      <c r="G1000" s="1066"/>
      <c r="H1000" s="807">
        <f t="shared" si="55"/>
        <v>0</v>
      </c>
      <c r="I1000" s="497"/>
      <c r="J1000" s="497"/>
      <c r="K1000" s="497"/>
      <c r="L1000" s="497"/>
    </row>
    <row r="1001" spans="2:12" ht="12.75">
      <c r="B1001" s="1767"/>
      <c r="C1001" s="16" t="s">
        <v>3367</v>
      </c>
      <c r="D1001" s="1726"/>
      <c r="E1001" s="838" t="s">
        <v>1025</v>
      </c>
      <c r="F1001" s="181">
        <v>220</v>
      </c>
      <c r="G1001" s="1066"/>
      <c r="H1001" s="807">
        <f t="shared" si="55"/>
        <v>0</v>
      </c>
      <c r="I1001" s="497"/>
      <c r="J1001" s="497"/>
      <c r="K1001" s="497"/>
      <c r="L1001" s="497"/>
    </row>
    <row r="1002" spans="2:12" ht="12.75">
      <c r="B1002" s="1767"/>
      <c r="C1002" s="16" t="s">
        <v>3368</v>
      </c>
      <c r="D1002" s="1726"/>
      <c r="E1002" s="838" t="s">
        <v>1025</v>
      </c>
      <c r="F1002" s="181">
        <v>104</v>
      </c>
      <c r="G1002" s="1066"/>
      <c r="H1002" s="807">
        <f t="shared" si="55"/>
        <v>0</v>
      </c>
      <c r="I1002" s="497"/>
      <c r="J1002" s="497"/>
      <c r="K1002" s="497"/>
      <c r="L1002" s="497"/>
    </row>
    <row r="1003" spans="2:12" ht="12.75">
      <c r="B1003" s="1767"/>
      <c r="C1003" s="16" t="s">
        <v>3369</v>
      </c>
      <c r="D1003" s="1726"/>
      <c r="E1003" s="838" t="s">
        <v>1025</v>
      </c>
      <c r="F1003" s="181">
        <v>80</v>
      </c>
      <c r="G1003" s="1066"/>
      <c r="H1003" s="807">
        <f t="shared" si="55"/>
        <v>0</v>
      </c>
      <c r="I1003" s="497"/>
      <c r="J1003" s="497"/>
      <c r="K1003" s="497"/>
      <c r="L1003" s="497"/>
    </row>
    <row r="1004" spans="2:12" ht="12.75">
      <c r="B1004" s="1767"/>
      <c r="C1004" s="16" t="s">
        <v>3370</v>
      </c>
      <c r="D1004" s="1726"/>
      <c r="E1004" s="838" t="s">
        <v>1025</v>
      </c>
      <c r="F1004" s="181">
        <v>48</v>
      </c>
      <c r="G1004" s="1066"/>
      <c r="H1004" s="807">
        <f t="shared" si="55"/>
        <v>0</v>
      </c>
      <c r="I1004" s="497"/>
      <c r="J1004" s="497"/>
      <c r="K1004" s="497"/>
      <c r="L1004" s="497"/>
    </row>
    <row r="1005" spans="2:12" ht="12.75">
      <c r="B1005" s="1777"/>
      <c r="C1005" s="16" t="s">
        <v>3371</v>
      </c>
      <c r="D1005" s="1722"/>
      <c r="E1005" s="838" t="s">
        <v>1025</v>
      </c>
      <c r="F1005" s="910">
        <v>2</v>
      </c>
      <c r="G1005" s="1066"/>
      <c r="H1005" s="807">
        <f t="shared" si="55"/>
        <v>0</v>
      </c>
      <c r="I1005" s="497"/>
      <c r="J1005" s="497"/>
      <c r="K1005" s="497"/>
      <c r="L1005" s="497"/>
    </row>
    <row r="1006" spans="2:12" ht="25.5">
      <c r="B1006" s="1766" t="s">
        <v>3372</v>
      </c>
      <c r="C1006" s="16" t="s">
        <v>1973</v>
      </c>
      <c r="D1006" s="1724"/>
      <c r="E1006" s="915"/>
      <c r="F1006" s="908"/>
      <c r="G1006" s="896"/>
      <c r="H1006" s="806"/>
      <c r="I1006" s="497"/>
      <c r="J1006" s="497"/>
      <c r="K1006" s="497"/>
      <c r="L1006" s="497"/>
    </row>
    <row r="1007" spans="2:12" ht="12.75">
      <c r="B1007" s="1767"/>
      <c r="C1007" s="16" t="s">
        <v>3363</v>
      </c>
      <c r="D1007" s="1726"/>
      <c r="E1007" s="838" t="s">
        <v>1</v>
      </c>
      <c r="F1007" s="839">
        <v>14</v>
      </c>
      <c r="G1007" s="1066"/>
      <c r="H1007" s="807">
        <f t="shared" ref="H1007:H1014" si="56">F1007*G1007</f>
        <v>0</v>
      </c>
      <c r="I1007" s="497"/>
      <c r="J1007" s="497"/>
      <c r="K1007" s="497"/>
      <c r="L1007" s="497"/>
    </row>
    <row r="1008" spans="2:12" ht="12.75">
      <c r="B1008" s="1767"/>
      <c r="C1008" s="16" t="s">
        <v>3364</v>
      </c>
      <c r="D1008" s="1726"/>
      <c r="E1008" s="838" t="s">
        <v>1</v>
      </c>
      <c r="F1008" s="181">
        <v>6</v>
      </c>
      <c r="G1008" s="1066"/>
      <c r="H1008" s="807">
        <f t="shared" si="56"/>
        <v>0</v>
      </c>
      <c r="I1008" s="497"/>
      <c r="J1008" s="497"/>
      <c r="K1008" s="497"/>
      <c r="L1008" s="497"/>
    </row>
    <row r="1009" spans="2:12" ht="12.75">
      <c r="B1009" s="1767"/>
      <c r="C1009" s="16" t="s">
        <v>3365</v>
      </c>
      <c r="D1009" s="1726"/>
      <c r="E1009" s="838" t="s">
        <v>1</v>
      </c>
      <c r="F1009" s="181">
        <v>35</v>
      </c>
      <c r="G1009" s="1066"/>
      <c r="H1009" s="807">
        <f t="shared" si="56"/>
        <v>0</v>
      </c>
      <c r="I1009" s="497"/>
      <c r="J1009" s="497"/>
      <c r="K1009" s="497"/>
      <c r="L1009" s="497"/>
    </row>
    <row r="1010" spans="2:12" ht="12.75">
      <c r="B1010" s="1767"/>
      <c r="C1010" s="16" t="s">
        <v>3366</v>
      </c>
      <c r="D1010" s="1726"/>
      <c r="E1010" s="838" t="s">
        <v>1</v>
      </c>
      <c r="F1010" s="181">
        <v>28</v>
      </c>
      <c r="G1010" s="1066"/>
      <c r="H1010" s="807">
        <f t="shared" si="56"/>
        <v>0</v>
      </c>
      <c r="I1010" s="497"/>
      <c r="J1010" s="497"/>
      <c r="K1010" s="497"/>
      <c r="L1010" s="497"/>
    </row>
    <row r="1011" spans="2:12" ht="12.75">
      <c r="B1011" s="1767"/>
      <c r="C1011" s="16" t="s">
        <v>3367</v>
      </c>
      <c r="D1011" s="1726"/>
      <c r="E1011" s="838" t="s">
        <v>1</v>
      </c>
      <c r="F1011" s="181">
        <v>25</v>
      </c>
      <c r="G1011" s="1066"/>
      <c r="H1011" s="807">
        <f t="shared" si="56"/>
        <v>0</v>
      </c>
      <c r="I1011" s="497"/>
      <c r="J1011" s="497"/>
      <c r="K1011" s="497"/>
      <c r="L1011" s="497"/>
    </row>
    <row r="1012" spans="2:12" ht="12.75">
      <c r="B1012" s="1767"/>
      <c r="C1012" s="16" t="s">
        <v>3368</v>
      </c>
      <c r="D1012" s="1726"/>
      <c r="E1012" s="838" t="s">
        <v>1</v>
      </c>
      <c r="F1012" s="181">
        <v>15</v>
      </c>
      <c r="G1012" s="1066"/>
      <c r="H1012" s="807">
        <f t="shared" si="56"/>
        <v>0</v>
      </c>
      <c r="I1012" s="497"/>
      <c r="J1012" s="497"/>
      <c r="K1012" s="497"/>
      <c r="L1012" s="497"/>
    </row>
    <row r="1013" spans="2:12" ht="12.75">
      <c r="B1013" s="1767"/>
      <c r="C1013" s="16" t="s">
        <v>3369</v>
      </c>
      <c r="D1013" s="1726"/>
      <c r="E1013" s="838" t="s">
        <v>1</v>
      </c>
      <c r="F1013" s="181">
        <v>12</v>
      </c>
      <c r="G1013" s="1066"/>
      <c r="H1013" s="807">
        <f t="shared" si="56"/>
        <v>0</v>
      </c>
      <c r="I1013" s="497"/>
      <c r="J1013" s="497"/>
      <c r="K1013" s="497"/>
      <c r="L1013" s="497"/>
    </row>
    <row r="1014" spans="2:12" ht="12.75">
      <c r="B1014" s="1777"/>
      <c r="C1014" s="16" t="s">
        <v>3370</v>
      </c>
      <c r="D1014" s="1722"/>
      <c r="E1014" s="838" t="s">
        <v>1</v>
      </c>
      <c r="F1014" s="910">
        <v>18</v>
      </c>
      <c r="G1014" s="1066"/>
      <c r="H1014" s="807">
        <f t="shared" si="56"/>
        <v>0</v>
      </c>
      <c r="I1014" s="497"/>
      <c r="J1014" s="497"/>
      <c r="K1014" s="497"/>
      <c r="L1014" s="497"/>
    </row>
    <row r="1015" spans="2:12" ht="25.5">
      <c r="B1015" s="1766" t="s">
        <v>3373</v>
      </c>
      <c r="C1015" s="16" t="s">
        <v>1974</v>
      </c>
      <c r="D1015" s="1724"/>
      <c r="E1015" s="907"/>
      <c r="F1015" s="908"/>
      <c r="G1015" s="896"/>
      <c r="H1015" s="806"/>
      <c r="I1015" s="497"/>
      <c r="J1015" s="497"/>
      <c r="K1015" s="497"/>
      <c r="L1015" s="497"/>
    </row>
    <row r="1016" spans="2:12" ht="12.75">
      <c r="B1016" s="1767"/>
      <c r="C1016" s="16" t="s">
        <v>3363</v>
      </c>
      <c r="D1016" s="1726"/>
      <c r="E1016" s="838" t="s">
        <v>1</v>
      </c>
      <c r="F1016" s="839">
        <v>2</v>
      </c>
      <c r="G1016" s="1066"/>
      <c r="H1016" s="807">
        <f t="shared" ref="H1016:H1017" si="57">F1016*G1016</f>
        <v>0</v>
      </c>
      <c r="I1016" s="497"/>
      <c r="J1016" s="497"/>
      <c r="K1016" s="497"/>
      <c r="L1016" s="497"/>
    </row>
    <row r="1017" spans="2:12" ht="12.75">
      <c r="B1017" s="1777"/>
      <c r="C1017" s="16" t="s">
        <v>3374</v>
      </c>
      <c r="D1017" s="1722"/>
      <c r="E1017" s="838" t="s">
        <v>1</v>
      </c>
      <c r="F1017" s="910">
        <v>8</v>
      </c>
      <c r="G1017" s="1066"/>
      <c r="H1017" s="807">
        <f t="shared" si="57"/>
        <v>0</v>
      </c>
      <c r="I1017" s="497"/>
      <c r="J1017" s="497"/>
      <c r="K1017" s="497"/>
      <c r="L1017" s="497"/>
    </row>
    <row r="1018" spans="2:12" ht="25.5">
      <c r="B1018" s="1766" t="s">
        <v>3375</v>
      </c>
      <c r="C1018" s="16" t="s">
        <v>1975</v>
      </c>
      <c r="D1018" s="1724"/>
      <c r="E1018" s="894"/>
      <c r="F1018" s="895"/>
      <c r="G1018" s="916"/>
      <c r="H1018" s="806"/>
      <c r="I1018" s="497"/>
      <c r="J1018" s="497"/>
      <c r="K1018" s="497"/>
      <c r="L1018" s="497"/>
    </row>
    <row r="1019" spans="2:12" ht="12.75">
      <c r="B1019" s="1767"/>
      <c r="C1019" s="16" t="s">
        <v>3376</v>
      </c>
      <c r="D1019" s="1726"/>
      <c r="E1019" s="838" t="s">
        <v>1</v>
      </c>
      <c r="F1019" s="839">
        <v>12</v>
      </c>
      <c r="G1019" s="1066"/>
      <c r="H1019" s="807">
        <f t="shared" ref="H1019:H1032" si="58">F1019*G1019</f>
        <v>0</v>
      </c>
      <c r="I1019" s="497"/>
      <c r="J1019" s="497"/>
      <c r="K1019" s="497"/>
      <c r="L1019" s="497"/>
    </row>
    <row r="1020" spans="2:12" ht="12.75">
      <c r="B1020" s="1767"/>
      <c r="C1020" s="16" t="s">
        <v>3377</v>
      </c>
      <c r="D1020" s="1726"/>
      <c r="E1020" s="838" t="s">
        <v>1</v>
      </c>
      <c r="F1020" s="181">
        <v>14</v>
      </c>
      <c r="G1020" s="1066"/>
      <c r="H1020" s="807">
        <f t="shared" si="58"/>
        <v>0</v>
      </c>
      <c r="I1020" s="497"/>
      <c r="J1020" s="497"/>
      <c r="K1020" s="497"/>
      <c r="L1020" s="497"/>
    </row>
    <row r="1021" spans="2:12" ht="12.75">
      <c r="B1021" s="1767"/>
      <c r="C1021" s="16" t="s">
        <v>3378</v>
      </c>
      <c r="D1021" s="1726"/>
      <c r="E1021" s="838" t="s">
        <v>1</v>
      </c>
      <c r="F1021" s="181">
        <v>26</v>
      </c>
      <c r="G1021" s="1066"/>
      <c r="H1021" s="807">
        <f t="shared" si="58"/>
        <v>0</v>
      </c>
      <c r="I1021" s="497"/>
      <c r="J1021" s="497"/>
      <c r="K1021" s="497"/>
      <c r="L1021" s="497"/>
    </row>
    <row r="1022" spans="2:12" ht="12.75">
      <c r="B1022" s="1767"/>
      <c r="C1022" s="16" t="s">
        <v>3379</v>
      </c>
      <c r="D1022" s="1726"/>
      <c r="E1022" s="838" t="s">
        <v>1</v>
      </c>
      <c r="F1022" s="181">
        <v>22</v>
      </c>
      <c r="G1022" s="1066"/>
      <c r="H1022" s="807">
        <f t="shared" si="58"/>
        <v>0</v>
      </c>
      <c r="I1022" s="497"/>
      <c r="J1022" s="497"/>
      <c r="K1022" s="497"/>
      <c r="L1022" s="497"/>
    </row>
    <row r="1023" spans="2:12" ht="12.75">
      <c r="B1023" s="1767"/>
      <c r="C1023" s="16" t="s">
        <v>3380</v>
      </c>
      <c r="D1023" s="1726"/>
      <c r="E1023" s="838" t="s">
        <v>1</v>
      </c>
      <c r="F1023" s="181">
        <v>16</v>
      </c>
      <c r="G1023" s="1066"/>
      <c r="H1023" s="807">
        <f t="shared" si="58"/>
        <v>0</v>
      </c>
      <c r="I1023" s="497"/>
      <c r="J1023" s="497"/>
      <c r="K1023" s="497"/>
      <c r="L1023" s="497"/>
    </row>
    <row r="1024" spans="2:12" ht="12.75">
      <c r="B1024" s="1767"/>
      <c r="C1024" s="16" t="s">
        <v>3381</v>
      </c>
      <c r="D1024" s="1726"/>
      <c r="E1024" s="838" t="s">
        <v>1</v>
      </c>
      <c r="F1024" s="181">
        <v>2</v>
      </c>
      <c r="G1024" s="1066"/>
      <c r="H1024" s="807">
        <f t="shared" si="58"/>
        <v>0</v>
      </c>
      <c r="I1024" s="497"/>
      <c r="J1024" s="497"/>
      <c r="K1024" s="497"/>
      <c r="L1024" s="497"/>
    </row>
    <row r="1025" spans="2:12" ht="12.75">
      <c r="B1025" s="1767"/>
      <c r="C1025" s="16" t="s">
        <v>3382</v>
      </c>
      <c r="D1025" s="1726"/>
      <c r="E1025" s="838" t="s">
        <v>1</v>
      </c>
      <c r="F1025" s="181">
        <v>6</v>
      </c>
      <c r="G1025" s="1066"/>
      <c r="H1025" s="807">
        <f t="shared" si="58"/>
        <v>0</v>
      </c>
      <c r="I1025" s="497"/>
      <c r="J1025" s="497"/>
      <c r="K1025" s="497"/>
      <c r="L1025" s="497"/>
    </row>
    <row r="1026" spans="2:12" ht="12.75">
      <c r="B1026" s="1767"/>
      <c r="C1026" s="16" t="s">
        <v>3383</v>
      </c>
      <c r="D1026" s="1726"/>
      <c r="E1026" s="838" t="s">
        <v>1</v>
      </c>
      <c r="F1026" s="181">
        <v>6</v>
      </c>
      <c r="G1026" s="1066"/>
      <c r="H1026" s="807">
        <f t="shared" si="58"/>
        <v>0</v>
      </c>
      <c r="I1026" s="497"/>
      <c r="J1026" s="497"/>
      <c r="K1026" s="497"/>
      <c r="L1026" s="497"/>
    </row>
    <row r="1027" spans="2:12" ht="12.75">
      <c r="B1027" s="1767"/>
      <c r="C1027" s="16" t="s">
        <v>3384</v>
      </c>
      <c r="D1027" s="1726"/>
      <c r="E1027" s="838" t="s">
        <v>1</v>
      </c>
      <c r="F1027" s="181">
        <v>4</v>
      </c>
      <c r="G1027" s="1066"/>
      <c r="H1027" s="807">
        <f t="shared" si="58"/>
        <v>0</v>
      </c>
      <c r="I1027" s="497"/>
      <c r="J1027" s="497"/>
      <c r="K1027" s="497"/>
      <c r="L1027" s="497"/>
    </row>
    <row r="1028" spans="2:12" ht="12.75">
      <c r="B1028" s="1767"/>
      <c r="C1028" s="16" t="s">
        <v>3385</v>
      </c>
      <c r="D1028" s="1726"/>
      <c r="E1028" s="838" t="s">
        <v>1</v>
      </c>
      <c r="F1028" s="181">
        <v>6</v>
      </c>
      <c r="G1028" s="1066"/>
      <c r="H1028" s="807">
        <f t="shared" si="58"/>
        <v>0</v>
      </c>
      <c r="I1028" s="497"/>
      <c r="J1028" s="497"/>
      <c r="K1028" s="497"/>
      <c r="L1028" s="497"/>
    </row>
    <row r="1029" spans="2:12" ht="12.75">
      <c r="B1029" s="1777"/>
      <c r="C1029" s="16" t="s">
        <v>3386</v>
      </c>
      <c r="D1029" s="1722"/>
      <c r="E1029" s="838" t="s">
        <v>1</v>
      </c>
      <c r="F1029" s="181">
        <v>2</v>
      </c>
      <c r="G1029" s="1066"/>
      <c r="H1029" s="807">
        <f t="shared" si="58"/>
        <v>0</v>
      </c>
      <c r="I1029" s="497"/>
      <c r="J1029" s="497"/>
      <c r="K1029" s="497"/>
      <c r="L1029" s="497"/>
    </row>
    <row r="1030" spans="2:12" s="920" customFormat="1" ht="65.25" customHeight="1">
      <c r="B1030" s="917" t="s">
        <v>3387</v>
      </c>
      <c r="C1030" s="849" t="s">
        <v>4316</v>
      </c>
      <c r="D1030" s="1083"/>
      <c r="E1030" s="918" t="s">
        <v>108</v>
      </c>
      <c r="F1030" s="919">
        <v>10500</v>
      </c>
      <c r="G1030" s="1066"/>
      <c r="H1030" s="807">
        <f t="shared" si="58"/>
        <v>0</v>
      </c>
    </row>
    <row r="1031" spans="2:12" ht="67.5" customHeight="1">
      <c r="B1031" s="893" t="s">
        <v>3388</v>
      </c>
      <c r="C1031" s="849" t="s">
        <v>1976</v>
      </c>
      <c r="D1031" s="1083"/>
      <c r="E1031" s="918" t="s">
        <v>4670</v>
      </c>
      <c r="F1031" s="919">
        <v>1400</v>
      </c>
      <c r="G1031" s="1066"/>
      <c r="H1031" s="807">
        <f t="shared" si="58"/>
        <v>0</v>
      </c>
      <c r="I1031" s="497"/>
      <c r="J1031" s="497"/>
      <c r="K1031" s="497"/>
      <c r="L1031" s="497"/>
    </row>
    <row r="1032" spans="2:12" ht="34.5" customHeight="1">
      <c r="B1032" s="893" t="s">
        <v>3389</v>
      </c>
      <c r="C1032" s="849" t="s">
        <v>1977</v>
      </c>
      <c r="D1032" s="1083"/>
      <c r="E1032" s="918" t="s">
        <v>4670</v>
      </c>
      <c r="F1032" s="919">
        <v>160</v>
      </c>
      <c r="G1032" s="1066"/>
      <c r="H1032" s="807">
        <f t="shared" si="58"/>
        <v>0</v>
      </c>
      <c r="I1032" s="497"/>
      <c r="J1032" s="497"/>
      <c r="K1032" s="497"/>
      <c r="L1032" s="497"/>
    </row>
    <row r="1033" spans="2:12" ht="51">
      <c r="B1033" s="1766" t="s">
        <v>3390</v>
      </c>
      <c r="C1033" s="768" t="s">
        <v>1978</v>
      </c>
      <c r="D1033" s="1725"/>
      <c r="E1033" s="921"/>
      <c r="F1033" s="922"/>
      <c r="G1033" s="923"/>
      <c r="H1033" s="924"/>
      <c r="I1033" s="497"/>
      <c r="J1033" s="497"/>
      <c r="K1033" s="497"/>
      <c r="L1033" s="497"/>
    </row>
    <row r="1034" spans="2:12" ht="12.75">
      <c r="B1034" s="1767"/>
      <c r="C1034" s="759" t="s">
        <v>1979</v>
      </c>
      <c r="D1034" s="1721"/>
      <c r="E1034" s="925"/>
      <c r="F1034" s="926"/>
      <c r="G1034" s="870"/>
      <c r="H1034" s="745"/>
      <c r="I1034" s="497"/>
      <c r="J1034" s="497"/>
      <c r="K1034" s="497"/>
      <c r="L1034" s="497"/>
    </row>
    <row r="1035" spans="2:12" ht="12.75">
      <c r="B1035" s="1767"/>
      <c r="C1035" s="759" t="s">
        <v>4317</v>
      </c>
      <c r="D1035" s="1721"/>
      <c r="E1035" s="925"/>
      <c r="F1035" s="926"/>
      <c r="G1035" s="870"/>
      <c r="H1035" s="745"/>
      <c r="I1035" s="497"/>
      <c r="J1035" s="497"/>
      <c r="K1035" s="497"/>
      <c r="L1035" s="497"/>
    </row>
    <row r="1036" spans="2:12" ht="12.75">
      <c r="B1036" s="1767"/>
      <c r="C1036" s="759" t="s">
        <v>1980</v>
      </c>
      <c r="D1036" s="1721"/>
      <c r="E1036" s="925"/>
      <c r="F1036" s="926"/>
      <c r="G1036" s="870"/>
      <c r="H1036" s="745"/>
      <c r="I1036" s="497"/>
      <c r="J1036" s="497"/>
      <c r="K1036" s="497"/>
      <c r="L1036" s="497"/>
    </row>
    <row r="1037" spans="2:12" ht="12.75">
      <c r="B1037" s="1767"/>
      <c r="C1037" s="759" t="s">
        <v>1981</v>
      </c>
      <c r="D1037" s="1721"/>
      <c r="E1037" s="925"/>
      <c r="F1037" s="926"/>
      <c r="G1037" s="870"/>
      <c r="H1037" s="745"/>
      <c r="I1037" s="497"/>
      <c r="J1037" s="497"/>
      <c r="K1037" s="497"/>
      <c r="L1037" s="497"/>
    </row>
    <row r="1038" spans="2:12" ht="12.75">
      <c r="B1038" s="1767"/>
      <c r="C1038" s="759" t="s">
        <v>1452</v>
      </c>
      <c r="D1038" s="1721"/>
      <c r="E1038" s="925"/>
      <c r="F1038" s="926"/>
      <c r="G1038" s="870"/>
      <c r="H1038" s="745"/>
      <c r="I1038" s="497"/>
      <c r="J1038" s="497"/>
      <c r="K1038" s="497"/>
      <c r="L1038" s="497"/>
    </row>
    <row r="1039" spans="2:12" ht="12.75">
      <c r="B1039" s="1767"/>
      <c r="C1039" s="769" t="s">
        <v>1982</v>
      </c>
      <c r="D1039" s="1721"/>
      <c r="E1039" s="927"/>
      <c r="F1039" s="928"/>
      <c r="G1039" s="879"/>
      <c r="H1039" s="752"/>
      <c r="I1039" s="497"/>
      <c r="J1039" s="497"/>
      <c r="K1039" s="497"/>
      <c r="L1039" s="497"/>
    </row>
    <row r="1040" spans="2:12" ht="12.75">
      <c r="B1040" s="1777"/>
      <c r="C1040" s="929" t="s">
        <v>1983</v>
      </c>
      <c r="D1040" s="1722"/>
      <c r="E1040" s="838" t="s">
        <v>18</v>
      </c>
      <c r="F1040" s="839">
        <v>2</v>
      </c>
      <c r="G1040" s="1066"/>
      <c r="H1040" s="807">
        <f t="shared" ref="H1040" si="59">F1040*G1040</f>
        <v>0</v>
      </c>
      <c r="I1040" s="497"/>
      <c r="J1040" s="497"/>
      <c r="K1040" s="497"/>
      <c r="L1040" s="497"/>
    </row>
    <row r="1041" spans="2:12" ht="25.5">
      <c r="B1041" s="1766" t="s">
        <v>3391</v>
      </c>
      <c r="C1041" s="768" t="s">
        <v>1984</v>
      </c>
      <c r="D1041" s="1724"/>
      <c r="E1041" s="930"/>
      <c r="F1041" s="931"/>
      <c r="G1041" s="862"/>
      <c r="H1041" s="740"/>
      <c r="I1041" s="497"/>
      <c r="J1041" s="497"/>
      <c r="K1041" s="497"/>
      <c r="L1041" s="497"/>
    </row>
    <row r="1042" spans="2:12" ht="15.75" customHeight="1">
      <c r="B1042" s="1767"/>
      <c r="C1042" s="769" t="s">
        <v>1985</v>
      </c>
      <c r="D1042" s="1721"/>
      <c r="E1042" s="925"/>
      <c r="F1042" s="926"/>
      <c r="G1042" s="870"/>
      <c r="H1042" s="745"/>
      <c r="I1042" s="497"/>
      <c r="J1042" s="497"/>
      <c r="K1042" s="497"/>
      <c r="L1042" s="497"/>
    </row>
    <row r="1043" spans="2:12" ht="15.75" customHeight="1">
      <c r="B1043" s="1767"/>
      <c r="C1043" s="769" t="s">
        <v>1986</v>
      </c>
      <c r="D1043" s="1721"/>
      <c r="E1043" s="927"/>
      <c r="F1043" s="928"/>
      <c r="G1043" s="879"/>
      <c r="H1043" s="752"/>
      <c r="I1043" s="497"/>
      <c r="J1043" s="497"/>
      <c r="K1043" s="497"/>
      <c r="L1043" s="497"/>
    </row>
    <row r="1044" spans="2:12" ht="16.5" customHeight="1">
      <c r="B1044" s="1777"/>
      <c r="C1044" s="769" t="s">
        <v>1987</v>
      </c>
      <c r="D1044" s="1726"/>
      <c r="E1044" s="838" t="s">
        <v>18</v>
      </c>
      <c r="F1044" s="911">
        <v>2</v>
      </c>
      <c r="G1044" s="1066"/>
      <c r="H1044" s="807">
        <f t="shared" ref="H1044" si="60">F1044*G1044</f>
        <v>0</v>
      </c>
      <c r="I1044" s="497"/>
      <c r="J1044" s="497"/>
      <c r="K1044" s="497"/>
      <c r="L1044" s="497"/>
    </row>
    <row r="1045" spans="2:12" ht="38.25">
      <c r="B1045" s="1767" t="s">
        <v>3392</v>
      </c>
      <c r="C1045" s="768" t="s">
        <v>1988</v>
      </c>
      <c r="D1045" s="1725"/>
      <c r="E1045" s="860"/>
      <c r="F1045" s="861"/>
      <c r="G1045" s="862"/>
      <c r="H1045" s="740"/>
      <c r="I1045" s="497"/>
      <c r="J1045" s="497"/>
      <c r="K1045" s="497"/>
      <c r="L1045" s="497"/>
    </row>
    <row r="1046" spans="2:12" ht="15.75" customHeight="1">
      <c r="B1046" s="1767"/>
      <c r="C1046" s="883" t="s">
        <v>1939</v>
      </c>
      <c r="D1046" s="1726"/>
      <c r="E1046" s="891"/>
      <c r="F1046" s="869"/>
      <c r="G1046" s="870"/>
      <c r="H1046" s="745"/>
      <c r="I1046" s="497"/>
      <c r="J1046" s="497"/>
      <c r="K1046" s="497"/>
      <c r="L1046" s="497"/>
    </row>
    <row r="1047" spans="2:12" ht="15.75" customHeight="1">
      <c r="B1047" s="1767"/>
      <c r="C1047" s="759" t="s">
        <v>1989</v>
      </c>
      <c r="D1047" s="1726"/>
      <c r="E1047" s="891"/>
      <c r="F1047" s="869"/>
      <c r="G1047" s="870"/>
      <c r="H1047" s="745"/>
      <c r="I1047" s="497"/>
      <c r="J1047" s="497"/>
      <c r="K1047" s="497"/>
      <c r="L1047" s="497"/>
    </row>
    <row r="1048" spans="2:12" ht="15.75" customHeight="1">
      <c r="B1048" s="1767"/>
      <c r="C1048" s="759" t="s">
        <v>1990</v>
      </c>
      <c r="D1048" s="1726"/>
      <c r="E1048" s="892"/>
      <c r="F1048" s="878"/>
      <c r="G1048" s="879"/>
      <c r="H1048" s="752"/>
      <c r="I1048" s="497"/>
      <c r="J1048" s="497"/>
      <c r="K1048" s="497"/>
      <c r="L1048" s="497"/>
    </row>
    <row r="1049" spans="2:12" ht="16.5" customHeight="1">
      <c r="B1049" s="1767"/>
      <c r="C1049" s="759" t="s">
        <v>1938</v>
      </c>
      <c r="D1049" s="1722"/>
      <c r="E1049" s="838" t="s">
        <v>18</v>
      </c>
      <c r="F1049" s="882">
        <v>4</v>
      </c>
      <c r="G1049" s="1066"/>
      <c r="H1049" s="807">
        <f t="shared" ref="H1049" si="61">F1049*G1049</f>
        <v>0</v>
      </c>
      <c r="I1049" s="497"/>
      <c r="J1049" s="497"/>
      <c r="K1049" s="497"/>
      <c r="L1049" s="497"/>
    </row>
    <row r="1050" spans="2:12" ht="51">
      <c r="B1050" s="1766" t="s">
        <v>3393</v>
      </c>
      <c r="C1050" s="768" t="s">
        <v>1991</v>
      </c>
      <c r="D1050" s="1721"/>
      <c r="E1050" s="860"/>
      <c r="F1050" s="861"/>
      <c r="G1050" s="932"/>
      <c r="H1050" s="740"/>
      <c r="I1050" s="497"/>
      <c r="J1050" s="497"/>
      <c r="K1050" s="497"/>
      <c r="L1050" s="497"/>
    </row>
    <row r="1051" spans="2:12" ht="15.75" customHeight="1">
      <c r="B1051" s="1767"/>
      <c r="C1051" s="759" t="s">
        <v>4669</v>
      </c>
      <c r="D1051" s="1721"/>
      <c r="E1051" s="868"/>
      <c r="F1051" s="869"/>
      <c r="G1051" s="933"/>
      <c r="H1051" s="745"/>
      <c r="I1051" s="497"/>
      <c r="J1051" s="497"/>
      <c r="K1051" s="497"/>
      <c r="L1051" s="497"/>
    </row>
    <row r="1052" spans="2:12" ht="15.75" customHeight="1">
      <c r="B1052" s="1767"/>
      <c r="C1052" s="759" t="s">
        <v>4317</v>
      </c>
      <c r="D1052" s="1721"/>
      <c r="E1052" s="868"/>
      <c r="F1052" s="869"/>
      <c r="G1052" s="933"/>
      <c r="H1052" s="745"/>
      <c r="I1052" s="497"/>
      <c r="J1052" s="497"/>
      <c r="K1052" s="497"/>
      <c r="L1052" s="497"/>
    </row>
    <row r="1053" spans="2:12" ht="15.75" customHeight="1">
      <c r="B1053" s="1767"/>
      <c r="C1053" s="759" t="s">
        <v>4668</v>
      </c>
      <c r="D1053" s="1721"/>
      <c r="E1053" s="868"/>
      <c r="F1053" s="869"/>
      <c r="G1053" s="933"/>
      <c r="H1053" s="745"/>
      <c r="I1053" s="497"/>
      <c r="J1053" s="497"/>
      <c r="K1053" s="497"/>
      <c r="L1053" s="497"/>
    </row>
    <row r="1054" spans="2:12" ht="15.75" customHeight="1">
      <c r="B1054" s="1767"/>
      <c r="C1054" s="759" t="s">
        <v>1992</v>
      </c>
      <c r="D1054" s="1721"/>
      <c r="E1054" s="868"/>
      <c r="F1054" s="869"/>
      <c r="G1054" s="933"/>
      <c r="H1054" s="745"/>
      <c r="I1054" s="497"/>
      <c r="J1054" s="497"/>
      <c r="K1054" s="497"/>
      <c r="L1054" s="497"/>
    </row>
    <row r="1055" spans="2:12" ht="15.75" customHeight="1">
      <c r="B1055" s="1767"/>
      <c r="C1055" s="759" t="s">
        <v>1452</v>
      </c>
      <c r="D1055" s="1721"/>
      <c r="E1055" s="868"/>
      <c r="F1055" s="869"/>
      <c r="G1055" s="933"/>
      <c r="H1055" s="745"/>
      <c r="I1055" s="497"/>
      <c r="J1055" s="497"/>
      <c r="K1055" s="497"/>
      <c r="L1055" s="497"/>
    </row>
    <row r="1056" spans="2:12" ht="15.75" customHeight="1">
      <c r="B1056" s="1767"/>
      <c r="C1056" s="769" t="s">
        <v>1982</v>
      </c>
      <c r="D1056" s="1721"/>
      <c r="E1056" s="868"/>
      <c r="F1056" s="869"/>
      <c r="G1056" s="933"/>
      <c r="H1056" s="745"/>
      <c r="I1056" s="497"/>
      <c r="J1056" s="497"/>
      <c r="K1056" s="497"/>
      <c r="L1056" s="497"/>
    </row>
    <row r="1057" spans="2:12" ht="15.75" customHeight="1">
      <c r="B1057" s="1767"/>
      <c r="C1057" s="769" t="s">
        <v>1993</v>
      </c>
      <c r="D1057" s="1721"/>
      <c r="E1057" s="877"/>
      <c r="F1057" s="878"/>
      <c r="G1057" s="934"/>
      <c r="H1057" s="752"/>
      <c r="I1057" s="497"/>
      <c r="J1057" s="497"/>
      <c r="K1057" s="497"/>
      <c r="L1057" s="497"/>
    </row>
    <row r="1058" spans="2:12" ht="16.5" customHeight="1">
      <c r="B1058" s="1767"/>
      <c r="C1058" s="935" t="s">
        <v>1994</v>
      </c>
      <c r="D1058" s="1726"/>
      <c r="E1058" s="838" t="s">
        <v>18</v>
      </c>
      <c r="F1058" s="898">
        <v>2</v>
      </c>
      <c r="G1058" s="1066"/>
      <c r="H1058" s="807">
        <f t="shared" ref="H1058" si="62">F1058*G1058</f>
        <v>0</v>
      </c>
      <c r="I1058" s="497"/>
      <c r="J1058" s="497"/>
      <c r="K1058" s="497"/>
      <c r="L1058" s="497"/>
    </row>
    <row r="1059" spans="2:12" ht="38.25">
      <c r="B1059" s="1766" t="s">
        <v>3394</v>
      </c>
      <c r="C1059" s="16" t="s">
        <v>1995</v>
      </c>
      <c r="D1059" s="1725"/>
      <c r="E1059" s="527"/>
      <c r="F1059" s="936"/>
      <c r="G1059" s="937"/>
      <c r="H1059" s="938"/>
      <c r="I1059" s="497"/>
      <c r="J1059" s="497"/>
      <c r="K1059" s="497"/>
      <c r="L1059" s="497"/>
    </row>
    <row r="1060" spans="2:12" ht="15.75" customHeight="1">
      <c r="B1060" s="1767"/>
      <c r="C1060" s="16" t="s">
        <v>3363</v>
      </c>
      <c r="D1060" s="1726"/>
      <c r="E1060" s="17" t="s">
        <v>70</v>
      </c>
      <c r="F1060" s="181">
        <v>15</v>
      </c>
      <c r="G1060" s="1066"/>
      <c r="H1060" s="807">
        <f t="shared" ref="H1060:H1064" si="63">F1060*G1060</f>
        <v>0</v>
      </c>
      <c r="I1060" s="497"/>
      <c r="J1060" s="497"/>
      <c r="K1060" s="497"/>
      <c r="L1060" s="497"/>
    </row>
    <row r="1061" spans="2:12" ht="15.75" customHeight="1">
      <c r="B1061" s="1767"/>
      <c r="C1061" s="16" t="s">
        <v>3395</v>
      </c>
      <c r="D1061" s="1726"/>
      <c r="E1061" s="17" t="s">
        <v>70</v>
      </c>
      <c r="F1061" s="181">
        <v>10</v>
      </c>
      <c r="G1061" s="1066"/>
      <c r="H1061" s="807">
        <f t="shared" si="63"/>
        <v>0</v>
      </c>
      <c r="I1061" s="497"/>
      <c r="J1061" s="497"/>
      <c r="K1061" s="497"/>
      <c r="L1061" s="497"/>
    </row>
    <row r="1062" spans="2:12" ht="15.75" customHeight="1">
      <c r="B1062" s="1767"/>
      <c r="C1062" s="16" t="s">
        <v>3396</v>
      </c>
      <c r="D1062" s="1726"/>
      <c r="E1062" s="17" t="s">
        <v>70</v>
      </c>
      <c r="F1062" s="181">
        <v>12</v>
      </c>
      <c r="G1062" s="1066"/>
      <c r="H1062" s="807">
        <f t="shared" si="63"/>
        <v>0</v>
      </c>
      <c r="I1062" s="497"/>
      <c r="J1062" s="497"/>
      <c r="K1062" s="497"/>
      <c r="L1062" s="497"/>
    </row>
    <row r="1063" spans="2:12" ht="15.75" customHeight="1">
      <c r="B1063" s="1767"/>
      <c r="C1063" s="16" t="s">
        <v>3397</v>
      </c>
      <c r="D1063" s="1726"/>
      <c r="E1063" s="17" t="s">
        <v>70</v>
      </c>
      <c r="F1063" s="899">
        <v>35</v>
      </c>
      <c r="G1063" s="1066"/>
      <c r="H1063" s="807">
        <f t="shared" si="63"/>
        <v>0</v>
      </c>
      <c r="I1063" s="497"/>
      <c r="J1063" s="497"/>
      <c r="K1063" s="497"/>
      <c r="L1063" s="497"/>
    </row>
    <row r="1064" spans="2:12" ht="16.5" customHeight="1">
      <c r="B1064" s="1767"/>
      <c r="C1064" s="16" t="s">
        <v>3398</v>
      </c>
      <c r="D1064" s="1726"/>
      <c r="E1064" s="17" t="s">
        <v>70</v>
      </c>
      <c r="F1064" s="901">
        <v>12</v>
      </c>
      <c r="G1064" s="1066"/>
      <c r="H1064" s="807">
        <f t="shared" si="63"/>
        <v>0</v>
      </c>
      <c r="I1064" s="497"/>
      <c r="J1064" s="497"/>
      <c r="K1064" s="497"/>
      <c r="L1064" s="497"/>
    </row>
    <row r="1065" spans="2:12" ht="25.5">
      <c r="B1065" s="1766" t="s">
        <v>3399</v>
      </c>
      <c r="C1065" s="939" t="s">
        <v>1996</v>
      </c>
      <c r="D1065" s="1725"/>
      <c r="E1065" s="940"/>
      <c r="F1065" s="181"/>
      <c r="G1065" s="941"/>
      <c r="H1065" s="938"/>
      <c r="I1065" s="497"/>
      <c r="J1065" s="497"/>
      <c r="K1065" s="497"/>
      <c r="L1065" s="497"/>
    </row>
    <row r="1066" spans="2:12" ht="12.75">
      <c r="B1066" s="1767"/>
      <c r="C1066" s="16" t="s">
        <v>3363</v>
      </c>
      <c r="D1066" s="1726"/>
      <c r="E1066" s="17" t="s">
        <v>1</v>
      </c>
      <c r="F1066" s="181">
        <v>4</v>
      </c>
      <c r="G1066" s="1066"/>
      <c r="H1066" s="807">
        <f t="shared" ref="H1066:H1069" si="64">F1066*G1066</f>
        <v>0</v>
      </c>
      <c r="I1066" s="497"/>
      <c r="J1066" s="497"/>
      <c r="K1066" s="497"/>
      <c r="L1066" s="497"/>
    </row>
    <row r="1067" spans="2:12" ht="12.75">
      <c r="B1067" s="1767"/>
      <c r="C1067" s="16" t="s">
        <v>3395</v>
      </c>
      <c r="D1067" s="1726"/>
      <c r="E1067" s="17" t="s">
        <v>1</v>
      </c>
      <c r="F1067" s="181">
        <v>2</v>
      </c>
      <c r="G1067" s="1066"/>
      <c r="H1067" s="807">
        <f t="shared" si="64"/>
        <v>0</v>
      </c>
      <c r="I1067" s="497"/>
      <c r="J1067" s="497"/>
      <c r="K1067" s="497"/>
      <c r="L1067" s="497"/>
    </row>
    <row r="1068" spans="2:12" ht="12.75">
      <c r="B1068" s="1767"/>
      <c r="C1068" s="16" t="s">
        <v>3400</v>
      </c>
      <c r="D1068" s="1726"/>
      <c r="E1068" s="17" t="s">
        <v>1</v>
      </c>
      <c r="F1068" s="181">
        <v>8</v>
      </c>
      <c r="G1068" s="1066"/>
      <c r="H1068" s="807">
        <f t="shared" si="64"/>
        <v>0</v>
      </c>
      <c r="I1068" s="497"/>
      <c r="J1068" s="497"/>
      <c r="K1068" s="497"/>
      <c r="L1068" s="497"/>
    </row>
    <row r="1069" spans="2:12" ht="12.75">
      <c r="B1069" s="1777"/>
      <c r="C1069" s="16" t="s">
        <v>3401</v>
      </c>
      <c r="D1069" s="1722"/>
      <c r="E1069" s="17" t="s">
        <v>1</v>
      </c>
      <c r="F1069" s="899">
        <v>4</v>
      </c>
      <c r="G1069" s="1066"/>
      <c r="H1069" s="807">
        <f t="shared" si="64"/>
        <v>0</v>
      </c>
      <c r="I1069" s="497"/>
      <c r="J1069" s="497"/>
      <c r="K1069" s="497"/>
      <c r="L1069" s="497"/>
    </row>
    <row r="1070" spans="2:12" ht="63.75">
      <c r="B1070" s="1766" t="s">
        <v>3402</v>
      </c>
      <c r="C1070" s="16" t="s">
        <v>1997</v>
      </c>
      <c r="D1070" s="1725"/>
      <c r="E1070" s="816"/>
      <c r="F1070" s="178"/>
      <c r="G1070" s="941"/>
      <c r="H1070" s="942"/>
      <c r="I1070" s="497"/>
      <c r="J1070" s="497"/>
      <c r="K1070" s="497"/>
      <c r="L1070" s="497"/>
    </row>
    <row r="1071" spans="2:12" ht="12.75">
      <c r="B1071" s="1767"/>
      <c r="C1071" s="16" t="s">
        <v>3403</v>
      </c>
      <c r="D1071" s="1726"/>
      <c r="E1071" s="816" t="s">
        <v>18</v>
      </c>
      <c r="F1071" s="178">
        <v>3</v>
      </c>
      <c r="G1071" s="1066"/>
      <c r="H1071" s="807">
        <f t="shared" ref="H1071:H1079" si="65">F1071*G1071</f>
        <v>0</v>
      </c>
      <c r="I1071" s="497"/>
      <c r="J1071" s="497"/>
      <c r="K1071" s="497"/>
      <c r="L1071" s="497"/>
    </row>
    <row r="1072" spans="2:12" ht="12.75">
      <c r="B1072" s="1777"/>
      <c r="C1072" s="16" t="s">
        <v>3404</v>
      </c>
      <c r="D1072" s="1722"/>
      <c r="E1072" s="816" t="s">
        <v>18</v>
      </c>
      <c r="F1072" s="178">
        <v>1</v>
      </c>
      <c r="G1072" s="1066"/>
      <c r="H1072" s="807">
        <f t="shared" si="65"/>
        <v>0</v>
      </c>
      <c r="I1072" s="497"/>
      <c r="J1072" s="497"/>
      <c r="K1072" s="497"/>
      <c r="L1072" s="497"/>
    </row>
    <row r="1073" spans="2:12" ht="35.25" customHeight="1">
      <c r="B1073" s="893" t="s">
        <v>3405</v>
      </c>
      <c r="C1073" s="849" t="s">
        <v>1998</v>
      </c>
      <c r="D1073" s="1083"/>
      <c r="E1073" s="943" t="s">
        <v>4670</v>
      </c>
      <c r="F1073" s="944">
        <v>85</v>
      </c>
      <c r="G1073" s="1066"/>
      <c r="H1073" s="807">
        <f t="shared" si="65"/>
        <v>0</v>
      </c>
      <c r="I1073" s="497"/>
      <c r="J1073" s="497"/>
      <c r="K1073" s="497"/>
      <c r="L1073" s="497"/>
    </row>
    <row r="1074" spans="2:12" ht="95.25" customHeight="1">
      <c r="B1074" s="893" t="s">
        <v>3406</v>
      </c>
      <c r="C1074" s="945" t="s">
        <v>4633</v>
      </c>
      <c r="D1074" s="1083"/>
      <c r="E1074" s="943" t="s">
        <v>18</v>
      </c>
      <c r="F1074" s="944">
        <v>4</v>
      </c>
      <c r="G1074" s="1066"/>
      <c r="H1074" s="807">
        <f t="shared" si="65"/>
        <v>0</v>
      </c>
      <c r="I1074" s="497"/>
      <c r="J1074" s="497"/>
      <c r="K1074" s="497"/>
      <c r="L1074" s="497"/>
    </row>
    <row r="1075" spans="2:12" ht="45" customHeight="1">
      <c r="B1075" s="893" t="s">
        <v>4318</v>
      </c>
      <c r="C1075" s="16" t="s">
        <v>1999</v>
      </c>
      <c r="D1075" s="1083"/>
      <c r="E1075" s="946" t="s">
        <v>108</v>
      </c>
      <c r="F1075" s="947">
        <v>85</v>
      </c>
      <c r="G1075" s="1066"/>
      <c r="H1075" s="807">
        <f t="shared" si="65"/>
        <v>0</v>
      </c>
      <c r="I1075" s="497"/>
      <c r="J1075" s="497"/>
      <c r="K1075" s="497"/>
      <c r="L1075" s="497"/>
    </row>
    <row r="1076" spans="2:12" ht="41.25" customHeight="1">
      <c r="B1076" s="893" t="s">
        <v>3407</v>
      </c>
      <c r="C1076" s="948" t="s">
        <v>2000</v>
      </c>
      <c r="D1076" s="1088"/>
      <c r="E1076" s="844" t="s">
        <v>1</v>
      </c>
      <c r="F1076" s="845">
        <v>4</v>
      </c>
      <c r="G1076" s="1066"/>
      <c r="H1076" s="807">
        <f t="shared" si="65"/>
        <v>0</v>
      </c>
      <c r="I1076" s="497"/>
      <c r="J1076" s="497"/>
      <c r="K1076" s="497"/>
      <c r="L1076" s="497"/>
    </row>
    <row r="1077" spans="2:12" ht="63.75">
      <c r="B1077" s="893" t="s">
        <v>3408</v>
      </c>
      <c r="C1077" s="16" t="s">
        <v>2001</v>
      </c>
      <c r="D1077" s="1083"/>
      <c r="E1077" s="946" t="s">
        <v>18</v>
      </c>
      <c r="F1077" s="947">
        <v>1</v>
      </c>
      <c r="G1077" s="1066"/>
      <c r="H1077" s="807">
        <f t="shared" si="65"/>
        <v>0</v>
      </c>
      <c r="I1077" s="497"/>
      <c r="J1077" s="497"/>
      <c r="K1077" s="497"/>
      <c r="L1077" s="497"/>
    </row>
    <row r="1078" spans="2:12" ht="38.25">
      <c r="B1078" s="893" t="s">
        <v>3409</v>
      </c>
      <c r="C1078" s="849" t="s">
        <v>2002</v>
      </c>
      <c r="D1078" s="1083"/>
      <c r="E1078" s="946" t="s">
        <v>18</v>
      </c>
      <c r="F1078" s="947">
        <v>1</v>
      </c>
      <c r="G1078" s="1066"/>
      <c r="H1078" s="807">
        <f t="shared" si="65"/>
        <v>0</v>
      </c>
      <c r="I1078" s="497"/>
      <c r="J1078" s="497"/>
      <c r="K1078" s="497"/>
      <c r="L1078" s="497"/>
    </row>
    <row r="1079" spans="2:12" ht="25.5">
      <c r="B1079" s="893" t="s">
        <v>3410</v>
      </c>
      <c r="C1079" s="849" t="s">
        <v>2003</v>
      </c>
      <c r="D1079" s="1083"/>
      <c r="E1079" s="946" t="s">
        <v>18</v>
      </c>
      <c r="F1079" s="947">
        <v>1</v>
      </c>
      <c r="G1079" s="1066"/>
      <c r="H1079" s="807">
        <f t="shared" si="65"/>
        <v>0</v>
      </c>
      <c r="I1079" s="497"/>
      <c r="J1079" s="497"/>
      <c r="K1079" s="497"/>
      <c r="L1079" s="497"/>
    </row>
    <row r="1080" spans="2:12" ht="38.25">
      <c r="B1080" s="1766" t="s">
        <v>3411</v>
      </c>
      <c r="C1080" s="849" t="s">
        <v>2004</v>
      </c>
      <c r="D1080" s="1725"/>
      <c r="E1080" s="841"/>
      <c r="F1080" s="842"/>
      <c r="G1080" s="949"/>
      <c r="H1080" s="950"/>
      <c r="I1080" s="497"/>
      <c r="J1080" s="497"/>
      <c r="K1080" s="497"/>
      <c r="L1080" s="497"/>
    </row>
    <row r="1081" spans="2:12" ht="12.75">
      <c r="B1081" s="1777"/>
      <c r="C1081" s="849" t="s">
        <v>516</v>
      </c>
      <c r="D1081" s="1722"/>
      <c r="E1081" s="841" t="s">
        <v>1</v>
      </c>
      <c r="F1081" s="842">
        <v>62</v>
      </c>
      <c r="G1081" s="1066"/>
      <c r="H1081" s="807">
        <f t="shared" ref="H1081:H1082" si="66">F1081*G1081</f>
        <v>0</v>
      </c>
      <c r="I1081" s="497"/>
      <c r="J1081" s="497"/>
      <c r="K1081" s="497"/>
      <c r="L1081" s="497"/>
    </row>
    <row r="1082" spans="2:12" ht="25.5">
      <c r="B1082" s="893" t="s">
        <v>3412</v>
      </c>
      <c r="C1082" s="16" t="s">
        <v>2005</v>
      </c>
      <c r="D1082" s="1083"/>
      <c r="E1082" s="946" t="s">
        <v>18</v>
      </c>
      <c r="F1082" s="947">
        <v>1</v>
      </c>
      <c r="G1082" s="1066"/>
      <c r="H1082" s="807">
        <f t="shared" si="66"/>
        <v>0</v>
      </c>
      <c r="I1082" s="497"/>
      <c r="J1082" s="497"/>
      <c r="K1082" s="497"/>
      <c r="L1082" s="497"/>
    </row>
    <row r="1083" spans="2:12" ht="51">
      <c r="B1083" s="1766" t="s">
        <v>3413</v>
      </c>
      <c r="C1083" s="16" t="s">
        <v>2006</v>
      </c>
      <c r="D1083" s="1725"/>
      <c r="E1083" s="844"/>
      <c r="F1083" s="845"/>
      <c r="G1083" s="951"/>
      <c r="H1083" s="950"/>
      <c r="I1083" s="497"/>
      <c r="J1083" s="497"/>
      <c r="K1083" s="497"/>
      <c r="L1083" s="497"/>
    </row>
    <row r="1084" spans="2:12" ht="12.75">
      <c r="B1084" s="1767"/>
      <c r="C1084" s="16" t="s">
        <v>3415</v>
      </c>
      <c r="D1084" s="1726"/>
      <c r="E1084" s="897" t="s">
        <v>1</v>
      </c>
      <c r="F1084" s="845">
        <v>45</v>
      </c>
      <c r="G1084" s="1066"/>
      <c r="H1084" s="807">
        <f t="shared" ref="H1084:H1089" si="67">F1084*G1084</f>
        <v>0</v>
      </c>
      <c r="I1084" s="497"/>
      <c r="J1084" s="497"/>
      <c r="K1084" s="497"/>
      <c r="L1084" s="497"/>
    </row>
    <row r="1085" spans="2:12" ht="12.75">
      <c r="B1085" s="1767"/>
      <c r="C1085" s="16" t="s">
        <v>3416</v>
      </c>
      <c r="D1085" s="1726"/>
      <c r="E1085" s="897" t="s">
        <v>1</v>
      </c>
      <c r="F1085" s="845">
        <v>15</v>
      </c>
      <c r="G1085" s="1066"/>
      <c r="H1085" s="807">
        <f t="shared" si="67"/>
        <v>0</v>
      </c>
      <c r="I1085" s="497"/>
      <c r="J1085" s="497"/>
      <c r="K1085" s="497"/>
      <c r="L1085" s="497"/>
    </row>
    <row r="1086" spans="2:12" ht="12.75">
      <c r="B1086" s="1767"/>
      <c r="C1086" s="16" t="s">
        <v>3417</v>
      </c>
      <c r="D1086" s="1726"/>
      <c r="E1086" s="897" t="s">
        <v>1</v>
      </c>
      <c r="F1086" s="845">
        <v>105</v>
      </c>
      <c r="G1086" s="1066"/>
      <c r="H1086" s="807">
        <f t="shared" si="67"/>
        <v>0</v>
      </c>
      <c r="I1086" s="497"/>
      <c r="J1086" s="497"/>
      <c r="K1086" s="497"/>
      <c r="L1086" s="497"/>
    </row>
    <row r="1087" spans="2:12" ht="12.75">
      <c r="B1087" s="1777"/>
      <c r="C1087" s="16" t="s">
        <v>3418</v>
      </c>
      <c r="D1087" s="1722"/>
      <c r="E1087" s="897" t="s">
        <v>1</v>
      </c>
      <c r="F1087" s="845">
        <v>75</v>
      </c>
      <c r="G1087" s="1066"/>
      <c r="H1087" s="807">
        <f t="shared" si="67"/>
        <v>0</v>
      </c>
      <c r="I1087" s="497"/>
      <c r="J1087" s="497"/>
      <c r="K1087" s="497"/>
      <c r="L1087" s="497"/>
    </row>
    <row r="1088" spans="2:12" ht="51" customHeight="1">
      <c r="B1088" s="893" t="s">
        <v>3414</v>
      </c>
      <c r="C1088" s="16" t="s">
        <v>2007</v>
      </c>
      <c r="D1088" s="1083"/>
      <c r="E1088" s="844" t="s">
        <v>1</v>
      </c>
      <c r="F1088" s="845">
        <v>345</v>
      </c>
      <c r="G1088" s="1066"/>
      <c r="H1088" s="807">
        <f t="shared" si="67"/>
        <v>0</v>
      </c>
      <c r="I1088" s="497"/>
      <c r="J1088" s="497"/>
      <c r="K1088" s="497"/>
      <c r="L1088" s="497"/>
    </row>
    <row r="1089" spans="2:12" ht="74.25" customHeight="1">
      <c r="B1089" s="893" t="s">
        <v>3419</v>
      </c>
      <c r="C1089" s="16" t="s">
        <v>2008</v>
      </c>
      <c r="D1089" s="1083"/>
      <c r="E1089" s="946" t="s">
        <v>18</v>
      </c>
      <c r="F1089" s="947">
        <v>1</v>
      </c>
      <c r="G1089" s="1066"/>
      <c r="H1089" s="807">
        <f t="shared" si="67"/>
        <v>0</v>
      </c>
      <c r="I1089" s="497"/>
      <c r="J1089" s="497"/>
      <c r="K1089" s="497"/>
      <c r="L1089" s="497"/>
    </row>
    <row r="1090" spans="2:12" ht="77.25" customHeight="1">
      <c r="B1090" s="1766" t="s">
        <v>3420</v>
      </c>
      <c r="C1090" s="16" t="s">
        <v>2009</v>
      </c>
      <c r="D1090" s="1725"/>
      <c r="E1090" s="17"/>
      <c r="F1090" s="181"/>
      <c r="G1090" s="952"/>
      <c r="H1090" s="942"/>
      <c r="I1090" s="497"/>
      <c r="J1090" s="497"/>
      <c r="K1090" s="497"/>
      <c r="L1090" s="497"/>
    </row>
    <row r="1091" spans="2:12" ht="12.75">
      <c r="B1091" s="1767"/>
      <c r="C1091" s="16" t="s">
        <v>3421</v>
      </c>
      <c r="D1091" s="1726"/>
      <c r="E1091" s="17" t="s">
        <v>18</v>
      </c>
      <c r="F1091" s="181">
        <v>2</v>
      </c>
      <c r="G1091" s="1066"/>
      <c r="H1091" s="807">
        <f t="shared" ref="H1091:H1106" si="68">F1091*G1091</f>
        <v>0</v>
      </c>
      <c r="I1091" s="497"/>
      <c r="J1091" s="497"/>
      <c r="K1091" s="497"/>
      <c r="L1091" s="497"/>
    </row>
    <row r="1092" spans="2:12" ht="12.75">
      <c r="B1092" s="1767"/>
      <c r="C1092" s="16" t="s">
        <v>3422</v>
      </c>
      <c r="D1092" s="1726"/>
      <c r="E1092" s="17" t="s">
        <v>18</v>
      </c>
      <c r="F1092" s="181">
        <v>8</v>
      </c>
      <c r="G1092" s="1066"/>
      <c r="H1092" s="807">
        <f t="shared" si="68"/>
        <v>0</v>
      </c>
      <c r="I1092" s="497"/>
      <c r="J1092" s="497"/>
      <c r="K1092" s="497"/>
      <c r="L1092" s="497"/>
    </row>
    <row r="1093" spans="2:12" ht="12.75">
      <c r="B1093" s="1767"/>
      <c r="C1093" s="16" t="s">
        <v>3423</v>
      </c>
      <c r="D1093" s="1726"/>
      <c r="E1093" s="17" t="s">
        <v>18</v>
      </c>
      <c r="F1093" s="181">
        <v>4</v>
      </c>
      <c r="G1093" s="1066"/>
      <c r="H1093" s="807">
        <f t="shared" si="68"/>
        <v>0</v>
      </c>
      <c r="I1093" s="497"/>
      <c r="J1093" s="497"/>
      <c r="K1093" s="497"/>
      <c r="L1093" s="497"/>
    </row>
    <row r="1094" spans="2:12" ht="12.75">
      <c r="B1094" s="1767"/>
      <c r="C1094" s="16" t="s">
        <v>3424</v>
      </c>
      <c r="D1094" s="1726"/>
      <c r="E1094" s="17" t="s">
        <v>18</v>
      </c>
      <c r="F1094" s="181">
        <v>10</v>
      </c>
      <c r="G1094" s="1066"/>
      <c r="H1094" s="807">
        <f t="shared" si="68"/>
        <v>0</v>
      </c>
      <c r="I1094" s="497"/>
      <c r="J1094" s="497"/>
      <c r="K1094" s="497"/>
      <c r="L1094" s="497"/>
    </row>
    <row r="1095" spans="2:12" ht="12.75">
      <c r="B1095" s="1767"/>
      <c r="C1095" s="16" t="s">
        <v>3425</v>
      </c>
      <c r="D1095" s="1726"/>
      <c r="E1095" s="17" t="s">
        <v>18</v>
      </c>
      <c r="F1095" s="181">
        <v>12</v>
      </c>
      <c r="G1095" s="1066"/>
      <c r="H1095" s="807">
        <f t="shared" si="68"/>
        <v>0</v>
      </c>
      <c r="I1095" s="497"/>
      <c r="J1095" s="497"/>
      <c r="K1095" s="497"/>
      <c r="L1095" s="497"/>
    </row>
    <row r="1096" spans="2:12" ht="12.75">
      <c r="B1096" s="1767"/>
      <c r="C1096" s="16" t="s">
        <v>3426</v>
      </c>
      <c r="D1096" s="1726"/>
      <c r="E1096" s="17" t="s">
        <v>18</v>
      </c>
      <c r="F1096" s="181">
        <v>4</v>
      </c>
      <c r="G1096" s="1066"/>
      <c r="H1096" s="807">
        <f t="shared" si="68"/>
        <v>0</v>
      </c>
      <c r="I1096" s="497"/>
      <c r="J1096" s="497"/>
      <c r="K1096" s="497"/>
      <c r="L1096" s="497"/>
    </row>
    <row r="1097" spans="2:12" ht="12.75">
      <c r="B1097" s="1767"/>
      <c r="C1097" s="16" t="s">
        <v>3427</v>
      </c>
      <c r="D1097" s="1726"/>
      <c r="E1097" s="17" t="s">
        <v>18</v>
      </c>
      <c r="F1097" s="181">
        <v>4</v>
      </c>
      <c r="G1097" s="1066"/>
      <c r="H1097" s="807">
        <f t="shared" si="68"/>
        <v>0</v>
      </c>
      <c r="I1097" s="497"/>
      <c r="J1097" s="497"/>
      <c r="K1097" s="497"/>
      <c r="L1097" s="497"/>
    </row>
    <row r="1098" spans="2:12" ht="12.75">
      <c r="B1098" s="1767"/>
      <c r="C1098" s="16" t="s">
        <v>3428</v>
      </c>
      <c r="D1098" s="1726"/>
      <c r="E1098" s="17" t="s">
        <v>18</v>
      </c>
      <c r="F1098" s="181">
        <v>12</v>
      </c>
      <c r="G1098" s="1066"/>
      <c r="H1098" s="807">
        <f t="shared" si="68"/>
        <v>0</v>
      </c>
      <c r="I1098" s="497"/>
      <c r="J1098" s="497"/>
      <c r="K1098" s="497"/>
      <c r="L1098" s="497"/>
    </row>
    <row r="1099" spans="2:12" ht="12.75">
      <c r="B1099" s="1767"/>
      <c r="C1099" s="16" t="s">
        <v>3429</v>
      </c>
      <c r="D1099" s="1726"/>
      <c r="E1099" s="17" t="s">
        <v>18</v>
      </c>
      <c r="F1099" s="181">
        <v>2</v>
      </c>
      <c r="G1099" s="1066"/>
      <c r="H1099" s="807">
        <f t="shared" si="68"/>
        <v>0</v>
      </c>
      <c r="I1099" s="497"/>
      <c r="J1099" s="497"/>
      <c r="K1099" s="497"/>
      <c r="L1099" s="497"/>
    </row>
    <row r="1100" spans="2:12" ht="12.75">
      <c r="B1100" s="1767"/>
      <c r="C1100" s="16" t="s">
        <v>3430</v>
      </c>
      <c r="D1100" s="1726"/>
      <c r="E1100" s="17" t="s">
        <v>18</v>
      </c>
      <c r="F1100" s="181">
        <v>2</v>
      </c>
      <c r="G1100" s="1066"/>
      <c r="H1100" s="807">
        <f t="shared" si="68"/>
        <v>0</v>
      </c>
      <c r="I1100" s="497"/>
      <c r="J1100" s="497"/>
      <c r="K1100" s="497"/>
      <c r="L1100" s="497"/>
    </row>
    <row r="1101" spans="2:12" ht="12.75">
      <c r="B1101" s="1767"/>
      <c r="C1101" s="16" t="s">
        <v>3431</v>
      </c>
      <c r="D1101" s="1726"/>
      <c r="E1101" s="17" t="s">
        <v>18</v>
      </c>
      <c r="F1101" s="181">
        <v>6</v>
      </c>
      <c r="G1101" s="1066"/>
      <c r="H1101" s="807">
        <f t="shared" si="68"/>
        <v>0</v>
      </c>
      <c r="I1101" s="497"/>
      <c r="J1101" s="497"/>
      <c r="K1101" s="497"/>
      <c r="L1101" s="497"/>
    </row>
    <row r="1102" spans="2:12" ht="12.75">
      <c r="B1102" s="1767"/>
      <c r="C1102" s="16" t="s">
        <v>3432</v>
      </c>
      <c r="D1102" s="1726"/>
      <c r="E1102" s="17" t="s">
        <v>18</v>
      </c>
      <c r="F1102" s="181">
        <v>6</v>
      </c>
      <c r="G1102" s="1066"/>
      <c r="H1102" s="807">
        <f t="shared" si="68"/>
        <v>0</v>
      </c>
      <c r="I1102" s="497"/>
      <c r="J1102" s="497"/>
      <c r="K1102" s="497"/>
      <c r="L1102" s="497"/>
    </row>
    <row r="1103" spans="2:12" ht="12.75">
      <c r="B1103" s="1767"/>
      <c r="C1103" s="16" t="s">
        <v>3433</v>
      </c>
      <c r="D1103" s="1726"/>
      <c r="E1103" s="17" t="s">
        <v>18</v>
      </c>
      <c r="F1103" s="181">
        <v>2</v>
      </c>
      <c r="G1103" s="1066"/>
      <c r="H1103" s="807">
        <f t="shared" si="68"/>
        <v>0</v>
      </c>
      <c r="I1103" s="497"/>
      <c r="J1103" s="497"/>
      <c r="K1103" s="497"/>
      <c r="L1103" s="497"/>
    </row>
    <row r="1104" spans="2:12" ht="12.75">
      <c r="B1104" s="1767"/>
      <c r="C1104" s="16" t="s">
        <v>3434</v>
      </c>
      <c r="D1104" s="1726"/>
      <c r="E1104" s="17" t="s">
        <v>18</v>
      </c>
      <c r="F1104" s="181">
        <v>2</v>
      </c>
      <c r="G1104" s="1066"/>
      <c r="H1104" s="807">
        <f t="shared" si="68"/>
        <v>0</v>
      </c>
      <c r="I1104" s="497"/>
      <c r="J1104" s="497"/>
      <c r="K1104" s="497"/>
      <c r="L1104" s="497"/>
    </row>
    <row r="1105" spans="2:12" ht="12.75">
      <c r="B1105" s="1767"/>
      <c r="C1105" s="16" t="s">
        <v>3435</v>
      </c>
      <c r="D1105" s="1726"/>
      <c r="E1105" s="17" t="s">
        <v>18</v>
      </c>
      <c r="F1105" s="181">
        <v>2</v>
      </c>
      <c r="G1105" s="1066"/>
      <c r="H1105" s="807">
        <f t="shared" si="68"/>
        <v>0</v>
      </c>
      <c r="I1105" s="497"/>
      <c r="J1105" s="497"/>
      <c r="K1105" s="497"/>
      <c r="L1105" s="497"/>
    </row>
    <row r="1106" spans="2:12" ht="12.75">
      <c r="B1106" s="1777"/>
      <c r="C1106" s="16" t="s">
        <v>3436</v>
      </c>
      <c r="D1106" s="1722"/>
      <c r="E1106" s="17" t="s">
        <v>18</v>
      </c>
      <c r="F1106" s="181">
        <v>2</v>
      </c>
      <c r="G1106" s="1066"/>
      <c r="H1106" s="807">
        <f t="shared" si="68"/>
        <v>0</v>
      </c>
      <c r="I1106" s="497"/>
      <c r="J1106" s="497"/>
      <c r="K1106" s="497"/>
      <c r="L1106" s="497"/>
    </row>
    <row r="1107" spans="2:12" ht="12.75">
      <c r="B1107" s="590"/>
      <c r="C1107" s="591"/>
      <c r="D1107" s="1079"/>
      <c r="E1107" s="592"/>
      <c r="F1107" s="567"/>
      <c r="G1107" s="593"/>
      <c r="H1107" s="594"/>
      <c r="I1107" s="497"/>
      <c r="J1107" s="497"/>
      <c r="K1107" s="497"/>
      <c r="L1107" s="497"/>
    </row>
    <row r="1108" spans="2:12" ht="25.5" customHeight="1">
      <c r="B1108" s="852" t="s">
        <v>2934</v>
      </c>
      <c r="C1108" s="1448" t="s">
        <v>3276</v>
      </c>
      <c r="D1108" s="1449"/>
      <c r="E1108" s="1449"/>
      <c r="F1108" s="1449"/>
      <c r="G1108" s="1450"/>
      <c r="H1108" s="428">
        <f>SUM(H679:H1107)</f>
        <v>0</v>
      </c>
      <c r="I1108" s="497"/>
      <c r="J1108" s="497"/>
      <c r="K1108" s="497"/>
      <c r="L1108" s="497"/>
    </row>
    <row r="1109" spans="2:12" ht="12.75">
      <c r="B1109" s="1526"/>
      <c r="C1109" s="1527"/>
      <c r="D1109" s="1527"/>
      <c r="E1109" s="1527"/>
      <c r="F1109" s="1527"/>
      <c r="G1109" s="1527"/>
      <c r="H1109" s="1528"/>
      <c r="I1109" s="497"/>
      <c r="J1109" s="497"/>
      <c r="K1109" s="497"/>
      <c r="L1109" s="497"/>
    </row>
    <row r="1110" spans="2:12" ht="25.5" customHeight="1">
      <c r="B1110" s="853" t="s">
        <v>2935</v>
      </c>
      <c r="C1110" s="1774" t="s">
        <v>2013</v>
      </c>
      <c r="D1110" s="1775"/>
      <c r="E1110" s="1775"/>
      <c r="F1110" s="1775"/>
      <c r="G1110" s="1775"/>
      <c r="H1110" s="1776"/>
      <c r="I1110" s="497"/>
      <c r="J1110" s="497"/>
      <c r="K1110" s="497"/>
      <c r="L1110" s="497"/>
    </row>
    <row r="1111" spans="2:12" ht="12.75">
      <c r="B1111" s="1763"/>
      <c r="C1111" s="1764"/>
      <c r="D1111" s="1764"/>
      <c r="E1111" s="1786"/>
      <c r="F1111" s="1786"/>
      <c r="G1111" s="1786"/>
      <c r="H1111" s="1787"/>
      <c r="I1111" s="497"/>
      <c r="J1111" s="497"/>
      <c r="K1111" s="497"/>
      <c r="L1111" s="497"/>
    </row>
    <row r="1112" spans="2:12" ht="51">
      <c r="B1112" s="1788" t="s">
        <v>3437</v>
      </c>
      <c r="C1112" s="953" t="s">
        <v>2014</v>
      </c>
      <c r="D1112" s="1725"/>
      <c r="E1112" s="930"/>
      <c r="F1112" s="931"/>
      <c r="G1112" s="862"/>
      <c r="H1112" s="740"/>
      <c r="I1112" s="497"/>
      <c r="J1112" s="497"/>
      <c r="K1112" s="497"/>
      <c r="L1112" s="497"/>
    </row>
    <row r="1113" spans="2:12" ht="15.75" customHeight="1">
      <c r="B1113" s="1789"/>
      <c r="C1113" s="954" t="s">
        <v>2015</v>
      </c>
      <c r="D1113" s="1726"/>
      <c r="E1113" s="925"/>
      <c r="F1113" s="926"/>
      <c r="G1113" s="870"/>
      <c r="H1113" s="745"/>
      <c r="I1113" s="497"/>
      <c r="J1113" s="497"/>
      <c r="K1113" s="497"/>
      <c r="L1113" s="497"/>
    </row>
    <row r="1114" spans="2:12" ht="15.75" customHeight="1">
      <c r="B1114" s="1789"/>
      <c r="C1114" s="759" t="s">
        <v>4319</v>
      </c>
      <c r="D1114" s="1726"/>
      <c r="E1114" s="925"/>
      <c r="F1114" s="926"/>
      <c r="G1114" s="870"/>
      <c r="H1114" s="745"/>
      <c r="I1114" s="497"/>
      <c r="J1114" s="497"/>
      <c r="K1114" s="497"/>
      <c r="L1114" s="497"/>
    </row>
    <row r="1115" spans="2:12" ht="15.75" customHeight="1">
      <c r="B1115" s="1789"/>
      <c r="C1115" s="759" t="s">
        <v>2016</v>
      </c>
      <c r="D1115" s="1726"/>
      <c r="E1115" s="925"/>
      <c r="F1115" s="926"/>
      <c r="G1115" s="870"/>
      <c r="H1115" s="745"/>
      <c r="I1115" s="497"/>
      <c r="J1115" s="497"/>
      <c r="K1115" s="497"/>
      <c r="L1115" s="497"/>
    </row>
    <row r="1116" spans="2:12" ht="15.75" customHeight="1">
      <c r="B1116" s="1789"/>
      <c r="C1116" s="759" t="s">
        <v>2017</v>
      </c>
      <c r="D1116" s="1726"/>
      <c r="E1116" s="925"/>
      <c r="F1116" s="926"/>
      <c r="G1116" s="870"/>
      <c r="H1116" s="745"/>
      <c r="I1116" s="497"/>
      <c r="J1116" s="497"/>
      <c r="K1116" s="497"/>
      <c r="L1116" s="497"/>
    </row>
    <row r="1117" spans="2:12" ht="15.75" customHeight="1">
      <c r="B1117" s="1789"/>
      <c r="C1117" s="759" t="s">
        <v>1452</v>
      </c>
      <c r="D1117" s="1726"/>
      <c r="E1117" s="925"/>
      <c r="F1117" s="926"/>
      <c r="G1117" s="955"/>
      <c r="H1117" s="745"/>
      <c r="I1117" s="497"/>
      <c r="J1117" s="497"/>
      <c r="K1117" s="497"/>
      <c r="L1117" s="497"/>
    </row>
    <row r="1118" spans="2:12" ht="15.75" customHeight="1">
      <c r="B1118" s="1789"/>
      <c r="C1118" s="769" t="s">
        <v>1982</v>
      </c>
      <c r="D1118" s="1726"/>
      <c r="E1118" s="927"/>
      <c r="F1118" s="928"/>
      <c r="G1118" s="879"/>
      <c r="H1118" s="752"/>
      <c r="I1118" s="497"/>
      <c r="J1118" s="497"/>
      <c r="K1118" s="497"/>
      <c r="L1118" s="497"/>
    </row>
    <row r="1119" spans="2:12" ht="16.5" customHeight="1">
      <c r="B1119" s="1790"/>
      <c r="C1119" s="929" t="s">
        <v>1983</v>
      </c>
      <c r="D1119" s="1722"/>
      <c r="E1119" s="17" t="s">
        <v>18</v>
      </c>
      <c r="F1119" s="911">
        <v>1</v>
      </c>
      <c r="G1119" s="1066"/>
      <c r="H1119" s="807">
        <f t="shared" ref="H1119" si="69">F1119*G1119</f>
        <v>0</v>
      </c>
      <c r="I1119" s="497"/>
      <c r="J1119" s="497"/>
      <c r="K1119" s="497"/>
      <c r="L1119" s="497"/>
    </row>
    <row r="1120" spans="2:12" ht="51">
      <c r="B1120" s="1791" t="s">
        <v>3438</v>
      </c>
      <c r="C1120" s="759" t="s">
        <v>2014</v>
      </c>
      <c r="D1120" s="1725"/>
      <c r="E1120" s="930"/>
      <c r="F1120" s="931"/>
      <c r="G1120" s="862"/>
      <c r="H1120" s="740"/>
      <c r="I1120" s="497"/>
      <c r="J1120" s="497"/>
      <c r="K1120" s="497"/>
      <c r="L1120" s="497"/>
    </row>
    <row r="1121" spans="2:12" ht="15.75" customHeight="1">
      <c r="B1121" s="1791"/>
      <c r="C1121" s="759" t="s">
        <v>2018</v>
      </c>
      <c r="D1121" s="1726"/>
      <c r="E1121" s="925"/>
      <c r="F1121" s="926"/>
      <c r="G1121" s="870"/>
      <c r="H1121" s="745"/>
      <c r="I1121" s="497"/>
      <c r="J1121" s="497"/>
      <c r="K1121" s="497"/>
      <c r="L1121" s="497"/>
    </row>
    <row r="1122" spans="2:12" ht="15.75" customHeight="1">
      <c r="B1122" s="1791"/>
      <c r="C1122" s="759" t="s">
        <v>4320</v>
      </c>
      <c r="D1122" s="1726"/>
      <c r="E1122" s="925"/>
      <c r="F1122" s="926"/>
      <c r="G1122" s="870"/>
      <c r="H1122" s="745"/>
      <c r="I1122" s="497"/>
      <c r="J1122" s="497"/>
      <c r="K1122" s="497"/>
      <c r="L1122" s="497"/>
    </row>
    <row r="1123" spans="2:12" ht="15.75" customHeight="1">
      <c r="B1123" s="1791"/>
      <c r="C1123" s="759" t="s">
        <v>2016</v>
      </c>
      <c r="D1123" s="1726"/>
      <c r="E1123" s="925"/>
      <c r="F1123" s="926"/>
      <c r="G1123" s="870"/>
      <c r="H1123" s="745"/>
      <c r="I1123" s="497"/>
      <c r="J1123" s="497"/>
      <c r="K1123" s="497"/>
      <c r="L1123" s="497"/>
    </row>
    <row r="1124" spans="2:12" ht="15.75" customHeight="1">
      <c r="B1124" s="1791"/>
      <c r="C1124" s="759" t="s">
        <v>2019</v>
      </c>
      <c r="D1124" s="1726"/>
      <c r="E1124" s="925"/>
      <c r="F1124" s="926"/>
      <c r="G1124" s="955"/>
      <c r="H1124" s="745"/>
      <c r="I1124" s="497"/>
      <c r="J1124" s="497"/>
      <c r="K1124" s="497"/>
      <c r="L1124" s="497"/>
    </row>
    <row r="1125" spans="2:12" ht="15.75" customHeight="1">
      <c r="B1125" s="1791"/>
      <c r="C1125" s="759" t="s">
        <v>1452</v>
      </c>
      <c r="D1125" s="1726"/>
      <c r="E1125" s="925"/>
      <c r="F1125" s="926"/>
      <c r="G1125" s="870"/>
      <c r="H1125" s="745"/>
      <c r="I1125" s="497"/>
      <c r="J1125" s="497"/>
      <c r="K1125" s="497"/>
      <c r="L1125" s="497"/>
    </row>
    <row r="1126" spans="2:12" ht="15.75" customHeight="1">
      <c r="B1126" s="1791"/>
      <c r="C1126" s="769" t="s">
        <v>1982</v>
      </c>
      <c r="D1126" s="1726"/>
      <c r="E1126" s="927"/>
      <c r="F1126" s="928"/>
      <c r="G1126" s="879"/>
      <c r="H1126" s="752"/>
      <c r="I1126" s="497"/>
      <c r="J1126" s="497"/>
      <c r="K1126" s="497"/>
      <c r="L1126" s="497"/>
    </row>
    <row r="1127" spans="2:12" ht="16.5" customHeight="1">
      <c r="B1127" s="1791"/>
      <c r="C1127" s="929" t="s">
        <v>1983</v>
      </c>
      <c r="D1127" s="1722"/>
      <c r="E1127" s="17" t="s">
        <v>18</v>
      </c>
      <c r="F1127" s="911">
        <v>3</v>
      </c>
      <c r="G1127" s="1066"/>
      <c r="H1127" s="807">
        <f t="shared" ref="H1127" si="70">F1127*G1127</f>
        <v>0</v>
      </c>
      <c r="I1127" s="497"/>
      <c r="J1127" s="497"/>
      <c r="K1127" s="497"/>
      <c r="L1127" s="497"/>
    </row>
    <row r="1128" spans="2:12" ht="51">
      <c r="B1128" s="1792" t="s">
        <v>3439</v>
      </c>
      <c r="C1128" s="759" t="s">
        <v>2014</v>
      </c>
      <c r="D1128" s="1721"/>
      <c r="E1128" s="930"/>
      <c r="F1128" s="931"/>
      <c r="G1128" s="862"/>
      <c r="H1128" s="740"/>
      <c r="I1128" s="497"/>
      <c r="J1128" s="497"/>
      <c r="K1128" s="497"/>
      <c r="L1128" s="497"/>
    </row>
    <row r="1129" spans="2:12" ht="15.75" customHeight="1">
      <c r="B1129" s="1791"/>
      <c r="C1129" s="759" t="s">
        <v>2020</v>
      </c>
      <c r="D1129" s="1721"/>
      <c r="E1129" s="925"/>
      <c r="F1129" s="926"/>
      <c r="G1129" s="870"/>
      <c r="H1129" s="745"/>
      <c r="I1129" s="497"/>
      <c r="J1129" s="497"/>
      <c r="K1129" s="497"/>
      <c r="L1129" s="497"/>
    </row>
    <row r="1130" spans="2:12" ht="15.75" customHeight="1">
      <c r="B1130" s="1791"/>
      <c r="C1130" s="759" t="s">
        <v>4321</v>
      </c>
      <c r="D1130" s="1721"/>
      <c r="E1130" s="925"/>
      <c r="F1130" s="926"/>
      <c r="G1130" s="870"/>
      <c r="H1130" s="745"/>
      <c r="I1130" s="497"/>
      <c r="J1130" s="497"/>
      <c r="K1130" s="497"/>
      <c r="L1130" s="497"/>
    </row>
    <row r="1131" spans="2:12" ht="15.75" customHeight="1">
      <c r="B1131" s="1791"/>
      <c r="C1131" s="759" t="s">
        <v>2021</v>
      </c>
      <c r="D1131" s="1721"/>
      <c r="E1131" s="925"/>
      <c r="F1131" s="926"/>
      <c r="G1131" s="955"/>
      <c r="H1131" s="745"/>
      <c r="I1131" s="497"/>
      <c r="J1131" s="497"/>
      <c r="K1131" s="497"/>
      <c r="L1131" s="497"/>
    </row>
    <row r="1132" spans="2:12" ht="15.75" customHeight="1">
      <c r="B1132" s="1791"/>
      <c r="C1132" s="759" t="s">
        <v>2022</v>
      </c>
      <c r="D1132" s="1721"/>
      <c r="E1132" s="925"/>
      <c r="F1132" s="926"/>
      <c r="G1132" s="870"/>
      <c r="H1132" s="745"/>
      <c r="I1132" s="497"/>
      <c r="J1132" s="497"/>
      <c r="K1132" s="497"/>
      <c r="L1132" s="497"/>
    </row>
    <row r="1133" spans="2:12" ht="15.75" customHeight="1">
      <c r="B1133" s="1791"/>
      <c r="C1133" s="759" t="s">
        <v>1452</v>
      </c>
      <c r="D1133" s="1721"/>
      <c r="E1133" s="925"/>
      <c r="F1133" s="926"/>
      <c r="G1133" s="870"/>
      <c r="H1133" s="745"/>
      <c r="I1133" s="497"/>
      <c r="J1133" s="497"/>
      <c r="K1133" s="497"/>
      <c r="L1133" s="497"/>
    </row>
    <row r="1134" spans="2:12" ht="15.75" customHeight="1">
      <c r="B1134" s="1791"/>
      <c r="C1134" s="769" t="s">
        <v>1982</v>
      </c>
      <c r="D1134" s="1721"/>
      <c r="E1134" s="927"/>
      <c r="F1134" s="928"/>
      <c r="G1134" s="879"/>
      <c r="H1134" s="752"/>
      <c r="I1134" s="497"/>
      <c r="J1134" s="497"/>
      <c r="K1134" s="497"/>
      <c r="L1134" s="497"/>
    </row>
    <row r="1135" spans="2:12" ht="16.5" customHeight="1">
      <c r="B1135" s="1793"/>
      <c r="C1135" s="769" t="s">
        <v>1983</v>
      </c>
      <c r="D1135" s="1726"/>
      <c r="E1135" s="17" t="s">
        <v>18</v>
      </c>
      <c r="F1135" s="911">
        <v>1</v>
      </c>
      <c r="G1135" s="1066"/>
      <c r="H1135" s="807">
        <f t="shared" ref="H1135" si="71">F1135*G1135</f>
        <v>0</v>
      </c>
      <c r="I1135" s="497"/>
      <c r="J1135" s="497"/>
      <c r="K1135" s="497"/>
      <c r="L1135" s="497"/>
    </row>
    <row r="1136" spans="2:12" ht="63.75">
      <c r="B1136" s="1791" t="s">
        <v>3440</v>
      </c>
      <c r="C1136" s="16" t="s">
        <v>1845</v>
      </c>
      <c r="D1136" s="1725"/>
      <c r="E1136" s="163"/>
      <c r="F1136" s="179"/>
      <c r="G1136" s="896"/>
      <c r="H1136" s="806"/>
      <c r="I1136" s="497"/>
      <c r="J1136" s="497"/>
      <c r="K1136" s="497"/>
      <c r="L1136" s="497"/>
    </row>
    <row r="1137" spans="2:12" ht="12.75">
      <c r="B1137" s="1791"/>
      <c r="C1137" s="16" t="s">
        <v>3345</v>
      </c>
      <c r="D1137" s="1726"/>
      <c r="E1137" s="17" t="s">
        <v>18</v>
      </c>
      <c r="F1137" s="180">
        <v>4</v>
      </c>
      <c r="G1137" s="1066"/>
      <c r="H1137" s="807">
        <f t="shared" ref="H1137:H1138" si="72">F1137*G1137</f>
        <v>0</v>
      </c>
      <c r="I1137" s="497"/>
      <c r="J1137" s="497"/>
      <c r="K1137" s="497"/>
      <c r="L1137" s="497"/>
    </row>
    <row r="1138" spans="2:12" ht="12.75">
      <c r="B1138" s="1793"/>
      <c r="C1138" s="16" t="s">
        <v>3346</v>
      </c>
      <c r="D1138" s="1722"/>
      <c r="E1138" s="17" t="s">
        <v>18</v>
      </c>
      <c r="F1138" s="813">
        <v>1</v>
      </c>
      <c r="G1138" s="1066"/>
      <c r="H1138" s="807">
        <f t="shared" si="72"/>
        <v>0</v>
      </c>
      <c r="I1138" s="497"/>
      <c r="J1138" s="497"/>
      <c r="K1138" s="497"/>
      <c r="L1138" s="497"/>
    </row>
    <row r="1139" spans="2:12" ht="51">
      <c r="B1139" s="1792" t="s">
        <v>3441</v>
      </c>
      <c r="C1139" s="16" t="s">
        <v>2023</v>
      </c>
      <c r="D1139" s="1724"/>
      <c r="E1139" s="907"/>
      <c r="F1139" s="908"/>
      <c r="G1139" s="896"/>
      <c r="H1139" s="806"/>
      <c r="I1139" s="497"/>
      <c r="J1139" s="497"/>
      <c r="K1139" s="497"/>
      <c r="L1139" s="497"/>
    </row>
    <row r="1140" spans="2:12" ht="12.75">
      <c r="B1140" s="1791"/>
      <c r="C1140" s="909" t="s">
        <v>3442</v>
      </c>
      <c r="D1140" s="1726"/>
      <c r="E1140" s="838" t="s">
        <v>1</v>
      </c>
      <c r="F1140" s="839">
        <v>8</v>
      </c>
      <c r="G1140" s="1066"/>
      <c r="H1140" s="807">
        <f t="shared" ref="H1140:H1142" si="73">F1140*G1140</f>
        <v>0</v>
      </c>
      <c r="I1140" s="497"/>
      <c r="J1140" s="497"/>
      <c r="K1140" s="497"/>
      <c r="L1140" s="497"/>
    </row>
    <row r="1141" spans="2:12" ht="12.75">
      <c r="B1141" s="1791"/>
      <c r="C1141" s="909" t="s">
        <v>3443</v>
      </c>
      <c r="D1141" s="1726"/>
      <c r="E1141" s="838" t="s">
        <v>1</v>
      </c>
      <c r="F1141" s="181">
        <v>11</v>
      </c>
      <c r="G1141" s="1066"/>
      <c r="H1141" s="807">
        <f t="shared" si="73"/>
        <v>0</v>
      </c>
      <c r="I1141" s="497"/>
      <c r="J1141" s="497"/>
      <c r="K1141" s="497"/>
      <c r="L1141" s="497"/>
    </row>
    <row r="1142" spans="2:12" ht="12.75">
      <c r="B1142" s="1793"/>
      <c r="C1142" s="909" t="s">
        <v>3444</v>
      </c>
      <c r="D1142" s="1722"/>
      <c r="E1142" s="838" t="s">
        <v>1</v>
      </c>
      <c r="F1142" s="910">
        <v>2</v>
      </c>
      <c r="G1142" s="1066"/>
      <c r="H1142" s="807">
        <f t="shared" si="73"/>
        <v>0</v>
      </c>
      <c r="I1142" s="497"/>
      <c r="J1142" s="497"/>
      <c r="K1142" s="497"/>
      <c r="L1142" s="497"/>
    </row>
    <row r="1143" spans="2:12" ht="38.25">
      <c r="B1143" s="1792" t="s">
        <v>3445</v>
      </c>
      <c r="C1143" s="16" t="s">
        <v>2024</v>
      </c>
      <c r="D1143" s="1724"/>
      <c r="E1143" s="907"/>
      <c r="F1143" s="908"/>
      <c r="G1143" s="896"/>
      <c r="H1143" s="806"/>
      <c r="I1143" s="497"/>
      <c r="J1143" s="497"/>
      <c r="K1143" s="497"/>
      <c r="L1143" s="497"/>
    </row>
    <row r="1144" spans="2:12" ht="12.75">
      <c r="B1144" s="1791"/>
      <c r="C1144" s="16" t="s">
        <v>3446</v>
      </c>
      <c r="D1144" s="1726"/>
      <c r="E1144" s="838" t="s">
        <v>1</v>
      </c>
      <c r="F1144" s="839">
        <v>1</v>
      </c>
      <c r="G1144" s="1066"/>
      <c r="H1144" s="807">
        <f t="shared" ref="H1144:H1146" si="74">F1144*G1144</f>
        <v>0</v>
      </c>
      <c r="I1144" s="497"/>
      <c r="J1144" s="497"/>
      <c r="K1144" s="497"/>
      <c r="L1144" s="497"/>
    </row>
    <row r="1145" spans="2:12" ht="12.75">
      <c r="B1145" s="1791"/>
      <c r="C1145" s="16" t="s">
        <v>3447</v>
      </c>
      <c r="D1145" s="1726"/>
      <c r="E1145" s="838" t="s">
        <v>1</v>
      </c>
      <c r="F1145" s="181">
        <v>3</v>
      </c>
      <c r="G1145" s="1066"/>
      <c r="H1145" s="807">
        <f t="shared" si="74"/>
        <v>0</v>
      </c>
      <c r="I1145" s="497"/>
      <c r="J1145" s="497"/>
      <c r="K1145" s="497"/>
      <c r="L1145" s="497"/>
    </row>
    <row r="1146" spans="2:12" ht="12.75">
      <c r="B1146" s="1793"/>
      <c r="C1146" s="16" t="s">
        <v>3448</v>
      </c>
      <c r="D1146" s="1722"/>
      <c r="E1146" s="838" t="s">
        <v>1</v>
      </c>
      <c r="F1146" s="910">
        <v>1</v>
      </c>
      <c r="G1146" s="1066"/>
      <c r="H1146" s="807">
        <f t="shared" si="74"/>
        <v>0</v>
      </c>
      <c r="I1146" s="497"/>
      <c r="J1146" s="497"/>
      <c r="K1146" s="497"/>
      <c r="L1146" s="497"/>
    </row>
    <row r="1147" spans="2:12" ht="38.25">
      <c r="B1147" s="1792" t="s">
        <v>3449</v>
      </c>
      <c r="C1147" s="909" t="s">
        <v>2025</v>
      </c>
      <c r="D1147" s="1724"/>
      <c r="E1147" s="907"/>
      <c r="F1147" s="908"/>
      <c r="G1147" s="896"/>
      <c r="H1147" s="806"/>
      <c r="I1147" s="497"/>
      <c r="J1147" s="497"/>
      <c r="K1147" s="497"/>
      <c r="L1147" s="497"/>
    </row>
    <row r="1148" spans="2:12" ht="12.75">
      <c r="B1148" s="1791"/>
      <c r="C1148" s="956" t="s">
        <v>3450</v>
      </c>
      <c r="D1148" s="1726"/>
      <c r="E1148" s="838" t="s">
        <v>1</v>
      </c>
      <c r="F1148" s="839">
        <v>26</v>
      </c>
      <c r="G1148" s="1066"/>
      <c r="H1148" s="807">
        <f t="shared" ref="H1148:H1149" si="75">F1148*G1148</f>
        <v>0</v>
      </c>
      <c r="I1148" s="497"/>
      <c r="J1148" s="497"/>
      <c r="K1148" s="497"/>
      <c r="L1148" s="497"/>
    </row>
    <row r="1149" spans="2:12" ht="12.75">
      <c r="B1149" s="1793"/>
      <c r="C1149" s="956" t="s">
        <v>3451</v>
      </c>
      <c r="D1149" s="1722"/>
      <c r="E1149" s="838" t="s">
        <v>1</v>
      </c>
      <c r="F1149" s="910">
        <v>2</v>
      </c>
      <c r="G1149" s="1066"/>
      <c r="H1149" s="807">
        <f t="shared" si="75"/>
        <v>0</v>
      </c>
      <c r="I1149" s="497"/>
      <c r="J1149" s="497"/>
      <c r="K1149" s="497"/>
      <c r="L1149" s="497"/>
    </row>
    <row r="1150" spans="2:12" ht="38.25">
      <c r="B1150" s="1792" t="s">
        <v>3452</v>
      </c>
      <c r="C1150" s="16" t="s">
        <v>2026</v>
      </c>
      <c r="D1150" s="1724"/>
      <c r="E1150" s="907"/>
      <c r="F1150" s="908"/>
      <c r="G1150" s="896"/>
      <c r="H1150" s="806"/>
      <c r="I1150" s="497"/>
      <c r="J1150" s="497"/>
      <c r="K1150" s="497"/>
      <c r="L1150" s="497"/>
    </row>
    <row r="1151" spans="2:12" ht="12.75">
      <c r="B1151" s="1791"/>
      <c r="C1151" s="16" t="s">
        <v>2010</v>
      </c>
      <c r="D1151" s="1726"/>
      <c r="E1151" s="838" t="s">
        <v>70</v>
      </c>
      <c r="F1151" s="839">
        <v>12</v>
      </c>
      <c r="G1151" s="1066"/>
      <c r="H1151" s="807">
        <f t="shared" ref="H1151:H1153" si="76">F1151*G1151</f>
        <v>0</v>
      </c>
      <c r="I1151" s="497"/>
      <c r="J1151" s="497"/>
      <c r="K1151" s="497"/>
      <c r="L1151" s="497"/>
    </row>
    <row r="1152" spans="2:12" ht="12.75">
      <c r="B1152" s="1791"/>
      <c r="C1152" s="16" t="s">
        <v>2011</v>
      </c>
      <c r="D1152" s="1726"/>
      <c r="E1152" s="838" t="s">
        <v>70</v>
      </c>
      <c r="F1152" s="181">
        <v>4</v>
      </c>
      <c r="G1152" s="1066"/>
      <c r="H1152" s="807">
        <f t="shared" si="76"/>
        <v>0</v>
      </c>
      <c r="I1152" s="497"/>
      <c r="J1152" s="497"/>
      <c r="K1152" s="497"/>
      <c r="L1152" s="497"/>
    </row>
    <row r="1153" spans="2:12" ht="12.75">
      <c r="B1153" s="1793"/>
      <c r="C1153" s="16" t="s">
        <v>2012</v>
      </c>
      <c r="D1153" s="1722"/>
      <c r="E1153" s="838" t="s">
        <v>70</v>
      </c>
      <c r="F1153" s="910">
        <v>1</v>
      </c>
      <c r="G1153" s="1066"/>
      <c r="H1153" s="807">
        <f t="shared" si="76"/>
        <v>0</v>
      </c>
      <c r="I1153" s="497"/>
      <c r="J1153" s="497"/>
      <c r="K1153" s="497"/>
      <c r="L1153" s="497"/>
    </row>
    <row r="1154" spans="2:12" ht="38.25">
      <c r="B1154" s="1792" t="s">
        <v>3453</v>
      </c>
      <c r="C1154" s="16" t="s">
        <v>1841</v>
      </c>
      <c r="D1154" s="1724"/>
      <c r="E1154" s="913"/>
      <c r="F1154" s="914"/>
      <c r="G1154" s="896"/>
      <c r="H1154" s="806"/>
      <c r="I1154" s="497"/>
      <c r="J1154" s="497"/>
      <c r="K1154" s="497"/>
      <c r="L1154" s="497"/>
    </row>
    <row r="1155" spans="2:12" ht="12.75">
      <c r="B1155" s="1791"/>
      <c r="C1155" s="16" t="s">
        <v>3421</v>
      </c>
      <c r="D1155" s="1726"/>
      <c r="E1155" s="838" t="s">
        <v>70</v>
      </c>
      <c r="F1155" s="839">
        <v>55</v>
      </c>
      <c r="G1155" s="1066"/>
      <c r="H1155" s="807">
        <f t="shared" ref="H1155:H1158" si="77">F1155*G1155</f>
        <v>0</v>
      </c>
      <c r="I1155" s="497"/>
      <c r="J1155" s="497"/>
      <c r="K1155" s="497"/>
      <c r="L1155" s="497"/>
    </row>
    <row r="1156" spans="2:12" ht="12.75">
      <c r="B1156" s="1791"/>
      <c r="C1156" s="16" t="s">
        <v>3422</v>
      </c>
      <c r="D1156" s="1726"/>
      <c r="E1156" s="838" t="s">
        <v>70</v>
      </c>
      <c r="F1156" s="181">
        <v>78</v>
      </c>
      <c r="G1156" s="1066"/>
      <c r="H1156" s="807">
        <f t="shared" si="77"/>
        <v>0</v>
      </c>
      <c r="I1156" s="497"/>
      <c r="J1156" s="497"/>
      <c r="K1156" s="497"/>
      <c r="L1156" s="497"/>
    </row>
    <row r="1157" spans="2:12" ht="12.75">
      <c r="B1157" s="1791"/>
      <c r="C1157" s="16" t="s">
        <v>3423</v>
      </c>
      <c r="D1157" s="1726"/>
      <c r="E1157" s="838" t="s">
        <v>70</v>
      </c>
      <c r="F1157" s="181">
        <v>10</v>
      </c>
      <c r="G1157" s="1066"/>
      <c r="H1157" s="807">
        <f t="shared" si="77"/>
        <v>0</v>
      </c>
      <c r="I1157" s="497"/>
      <c r="J1157" s="497"/>
      <c r="K1157" s="497"/>
      <c r="L1157" s="497"/>
    </row>
    <row r="1158" spans="2:12" ht="12.75">
      <c r="B1158" s="1793"/>
      <c r="C1158" s="16" t="s">
        <v>3424</v>
      </c>
      <c r="D1158" s="1722"/>
      <c r="E1158" s="838" t="s">
        <v>70</v>
      </c>
      <c r="F1158" s="910">
        <v>28</v>
      </c>
      <c r="G1158" s="1066"/>
      <c r="H1158" s="807">
        <f t="shared" si="77"/>
        <v>0</v>
      </c>
      <c r="I1158" s="497"/>
      <c r="J1158" s="497"/>
      <c r="K1158" s="497"/>
      <c r="L1158" s="497"/>
    </row>
    <row r="1159" spans="2:12" ht="25.5">
      <c r="B1159" s="1792" t="s">
        <v>3454</v>
      </c>
      <c r="C1159" s="909" t="s">
        <v>2027</v>
      </c>
      <c r="D1159" s="1725"/>
      <c r="E1159" s="907"/>
      <c r="F1159" s="908"/>
      <c r="G1159" s="896"/>
      <c r="H1159" s="806"/>
      <c r="I1159" s="497"/>
      <c r="J1159" s="497"/>
      <c r="K1159" s="497"/>
      <c r="L1159" s="497"/>
    </row>
    <row r="1160" spans="2:12" ht="12.75">
      <c r="B1160" s="1791"/>
      <c r="C1160" s="956" t="s">
        <v>3421</v>
      </c>
      <c r="D1160" s="1726"/>
      <c r="E1160" s="838" t="s">
        <v>1</v>
      </c>
      <c r="F1160" s="839">
        <v>29</v>
      </c>
      <c r="G1160" s="1066"/>
      <c r="H1160" s="807">
        <f t="shared" ref="H1160:H1162" si="78">F1160*G1160</f>
        <v>0</v>
      </c>
      <c r="I1160" s="497"/>
      <c r="J1160" s="497"/>
      <c r="K1160" s="497"/>
      <c r="L1160" s="497"/>
    </row>
    <row r="1161" spans="2:12" ht="12.75">
      <c r="B1161" s="1791"/>
      <c r="C1161" s="16" t="s">
        <v>3422</v>
      </c>
      <c r="D1161" s="1726"/>
      <c r="E1161" s="838" t="s">
        <v>1</v>
      </c>
      <c r="F1161" s="181">
        <v>12</v>
      </c>
      <c r="G1161" s="1066"/>
      <c r="H1161" s="807">
        <f t="shared" si="78"/>
        <v>0</v>
      </c>
      <c r="I1161" s="497"/>
      <c r="J1161" s="497"/>
      <c r="K1161" s="497"/>
      <c r="L1161" s="497"/>
    </row>
    <row r="1162" spans="2:12" ht="12.75">
      <c r="B1162" s="1793"/>
      <c r="C1162" s="16" t="s">
        <v>3455</v>
      </c>
      <c r="D1162" s="1722"/>
      <c r="E1162" s="838" t="s">
        <v>1</v>
      </c>
      <c r="F1162" s="910">
        <v>2</v>
      </c>
      <c r="G1162" s="1066"/>
      <c r="H1162" s="807">
        <f t="shared" si="78"/>
        <v>0</v>
      </c>
      <c r="I1162" s="497"/>
      <c r="J1162" s="497"/>
      <c r="K1162" s="497"/>
      <c r="L1162" s="497"/>
    </row>
    <row r="1163" spans="2:12" ht="25.5">
      <c r="B1163" s="1792" t="s">
        <v>3456</v>
      </c>
      <c r="C1163" s="909" t="s">
        <v>2028</v>
      </c>
      <c r="D1163" s="1724"/>
      <c r="E1163" s="907"/>
      <c r="F1163" s="908"/>
      <c r="G1163" s="896"/>
      <c r="H1163" s="806"/>
      <c r="I1163" s="497"/>
      <c r="J1163" s="497"/>
      <c r="K1163" s="497"/>
      <c r="L1163" s="497"/>
    </row>
    <row r="1164" spans="2:12" ht="12.75">
      <c r="B1164" s="1793"/>
      <c r="C1164" s="16" t="s">
        <v>2010</v>
      </c>
      <c r="D1164" s="1722"/>
      <c r="E1164" s="838" t="s">
        <v>1</v>
      </c>
      <c r="F1164" s="911">
        <v>1</v>
      </c>
      <c r="G1164" s="1066"/>
      <c r="H1164" s="807">
        <f t="shared" ref="H1164" si="79">F1164*G1164</f>
        <v>0</v>
      </c>
      <c r="I1164" s="497"/>
      <c r="J1164" s="497"/>
      <c r="K1164" s="497"/>
      <c r="L1164" s="497"/>
    </row>
    <row r="1165" spans="2:12" ht="25.5">
      <c r="B1165" s="1792" t="s">
        <v>3457</v>
      </c>
      <c r="C1165" s="956" t="s">
        <v>1844</v>
      </c>
      <c r="D1165" s="1724"/>
      <c r="E1165" s="511"/>
      <c r="F1165" s="512"/>
      <c r="G1165" s="862"/>
      <c r="H1165" s="740"/>
      <c r="I1165" s="497"/>
      <c r="J1165" s="497"/>
      <c r="K1165" s="497"/>
      <c r="L1165" s="497"/>
    </row>
    <row r="1166" spans="2:12" ht="12.75">
      <c r="B1166" s="1791"/>
      <c r="C1166" s="956" t="s">
        <v>3458</v>
      </c>
      <c r="D1166" s="1721"/>
      <c r="E1166" s="838" t="s">
        <v>1</v>
      </c>
      <c r="F1166" s="957">
        <v>5</v>
      </c>
      <c r="G1166" s="1066"/>
      <c r="H1166" s="807">
        <f t="shared" ref="H1166:H1168" si="80">F1166*G1166</f>
        <v>0</v>
      </c>
      <c r="I1166" s="497"/>
      <c r="J1166" s="497"/>
      <c r="K1166" s="497"/>
      <c r="L1166" s="497"/>
    </row>
    <row r="1167" spans="2:12" ht="12.75">
      <c r="B1167" s="1791"/>
      <c r="C1167" s="956" t="s">
        <v>3459</v>
      </c>
      <c r="D1167" s="1726"/>
      <c r="E1167" s="838" t="s">
        <v>1</v>
      </c>
      <c r="F1167" s="797">
        <v>1</v>
      </c>
      <c r="G1167" s="1066"/>
      <c r="H1167" s="807">
        <f t="shared" si="80"/>
        <v>0</v>
      </c>
      <c r="I1167" s="497"/>
      <c r="J1167" s="497"/>
      <c r="K1167" s="497"/>
      <c r="L1167" s="497"/>
    </row>
    <row r="1168" spans="2:12" ht="12.75">
      <c r="B1168" s="1793"/>
      <c r="C1168" s="956" t="s">
        <v>3460</v>
      </c>
      <c r="D1168" s="1722"/>
      <c r="E1168" s="838" t="s">
        <v>1</v>
      </c>
      <c r="F1168" s="764">
        <v>1</v>
      </c>
      <c r="G1168" s="1066"/>
      <c r="H1168" s="807">
        <f t="shared" si="80"/>
        <v>0</v>
      </c>
      <c r="I1168" s="497"/>
      <c r="J1168" s="497"/>
      <c r="K1168" s="497"/>
      <c r="L1168" s="497"/>
    </row>
    <row r="1169" spans="2:12" ht="25.5">
      <c r="B1169" s="1792" t="s">
        <v>3461</v>
      </c>
      <c r="C1169" s="16" t="s">
        <v>2029</v>
      </c>
      <c r="D1169" s="1724"/>
      <c r="E1169" s="958"/>
      <c r="F1169" s="908"/>
      <c r="G1169" s="896"/>
      <c r="H1169" s="806"/>
      <c r="I1169" s="497"/>
      <c r="J1169" s="497"/>
      <c r="K1169" s="497"/>
      <c r="L1169" s="497"/>
    </row>
    <row r="1170" spans="2:12" ht="12.75">
      <c r="B1170" s="1793"/>
      <c r="C1170" s="956" t="s">
        <v>2030</v>
      </c>
      <c r="D1170" s="1722"/>
      <c r="E1170" s="838" t="s">
        <v>1</v>
      </c>
      <c r="F1170" s="839">
        <v>4</v>
      </c>
      <c r="G1170" s="1066"/>
      <c r="H1170" s="807">
        <f t="shared" ref="H1170:H1175" si="81">F1170*G1170</f>
        <v>0</v>
      </c>
      <c r="I1170" s="497"/>
      <c r="J1170" s="497"/>
      <c r="K1170" s="497"/>
      <c r="L1170" s="497"/>
    </row>
    <row r="1171" spans="2:12" ht="38.25">
      <c r="B1171" s="959" t="s">
        <v>3462</v>
      </c>
      <c r="C1171" s="16" t="s">
        <v>1849</v>
      </c>
      <c r="D1171" s="1083"/>
      <c r="E1171" s="838" t="s">
        <v>1</v>
      </c>
      <c r="F1171" s="899">
        <v>45</v>
      </c>
      <c r="G1171" s="1066"/>
      <c r="H1171" s="807">
        <f t="shared" si="81"/>
        <v>0</v>
      </c>
      <c r="I1171" s="497"/>
      <c r="J1171" s="497"/>
      <c r="K1171" s="497"/>
      <c r="L1171" s="497"/>
    </row>
    <row r="1172" spans="2:12" ht="25.5">
      <c r="B1172" s="959" t="s">
        <v>3463</v>
      </c>
      <c r="C1172" s="849" t="s">
        <v>2031</v>
      </c>
      <c r="D1172" s="1083"/>
      <c r="E1172" s="918" t="s">
        <v>4670</v>
      </c>
      <c r="F1172" s="919">
        <v>5</v>
      </c>
      <c r="G1172" s="1066"/>
      <c r="H1172" s="807">
        <f t="shared" si="81"/>
        <v>0</v>
      </c>
      <c r="I1172" s="497"/>
      <c r="J1172" s="497"/>
      <c r="K1172" s="497"/>
      <c r="L1172" s="497"/>
    </row>
    <row r="1173" spans="2:12" ht="38.25">
      <c r="B1173" s="959" t="s">
        <v>3464</v>
      </c>
      <c r="C1173" s="16" t="s">
        <v>2032</v>
      </c>
      <c r="D1173" s="1083"/>
      <c r="E1173" s="838" t="s">
        <v>1</v>
      </c>
      <c r="F1173" s="181">
        <v>10</v>
      </c>
      <c r="G1173" s="1066"/>
      <c r="H1173" s="807">
        <f t="shared" si="81"/>
        <v>0</v>
      </c>
      <c r="I1173" s="497"/>
      <c r="J1173" s="497"/>
      <c r="K1173" s="497"/>
      <c r="L1173" s="497"/>
    </row>
    <row r="1174" spans="2:12" ht="38.25">
      <c r="B1174" s="959" t="s">
        <v>3465</v>
      </c>
      <c r="C1174" s="13" t="s">
        <v>2033</v>
      </c>
      <c r="D1174" s="1086"/>
      <c r="E1174" s="816" t="s">
        <v>108</v>
      </c>
      <c r="F1174" s="178">
        <v>5</v>
      </c>
      <c r="G1174" s="1066"/>
      <c r="H1174" s="807">
        <f t="shared" si="81"/>
        <v>0</v>
      </c>
      <c r="I1174" s="497"/>
      <c r="J1174" s="497"/>
      <c r="K1174" s="497"/>
      <c r="L1174" s="497"/>
    </row>
    <row r="1175" spans="2:12" ht="63.75">
      <c r="B1175" s="960" t="s">
        <v>3466</v>
      </c>
      <c r="C1175" s="16" t="s">
        <v>2034</v>
      </c>
      <c r="D1175" s="1083"/>
      <c r="E1175" s="17" t="s">
        <v>18</v>
      </c>
      <c r="F1175" s="181">
        <v>1</v>
      </c>
      <c r="G1175" s="1068"/>
      <c r="H1175" s="807">
        <f t="shared" si="81"/>
        <v>0</v>
      </c>
      <c r="I1175" s="497"/>
      <c r="J1175" s="497"/>
      <c r="K1175" s="497"/>
      <c r="L1175" s="497"/>
    </row>
    <row r="1176" spans="2:12" ht="25.5">
      <c r="B1176" s="959" t="s">
        <v>3467</v>
      </c>
      <c r="C1176" s="956" t="s">
        <v>2035</v>
      </c>
      <c r="D1176" s="1083"/>
      <c r="E1176" s="17" t="s">
        <v>18</v>
      </c>
      <c r="F1176" s="181">
        <v>1</v>
      </c>
      <c r="G1176" s="1066"/>
      <c r="H1176" s="807">
        <f t="shared" ref="H1176" si="82">F1176*G1176</f>
        <v>0</v>
      </c>
      <c r="I1176" s="497"/>
      <c r="J1176" s="497"/>
      <c r="K1176" s="497"/>
      <c r="L1176" s="497"/>
    </row>
    <row r="1177" spans="2:12" ht="12.75">
      <c r="B1177" s="590"/>
      <c r="C1177" s="591"/>
      <c r="D1177" s="1079"/>
      <c r="E1177" s="592"/>
      <c r="F1177" s="567"/>
      <c r="G1177" s="593"/>
      <c r="H1177" s="594"/>
      <c r="I1177" s="497"/>
      <c r="J1177" s="497"/>
      <c r="K1177" s="497"/>
      <c r="L1177" s="497"/>
    </row>
    <row r="1178" spans="2:12" ht="12.75">
      <c r="B1178" s="852" t="s">
        <v>2935</v>
      </c>
      <c r="C1178" s="1448" t="s">
        <v>3468</v>
      </c>
      <c r="D1178" s="1449"/>
      <c r="E1178" s="1449"/>
      <c r="F1178" s="1449"/>
      <c r="G1178" s="1450"/>
      <c r="H1178" s="428">
        <f>SUM(H1112:H1177)</f>
        <v>0</v>
      </c>
      <c r="I1178" s="497"/>
      <c r="J1178" s="497"/>
      <c r="K1178" s="497"/>
      <c r="L1178" s="497"/>
    </row>
    <row r="1179" spans="2:12" ht="12.75">
      <c r="B1179" s="1526"/>
      <c r="C1179" s="1527"/>
      <c r="D1179" s="1527"/>
      <c r="E1179" s="1527"/>
      <c r="F1179" s="1527"/>
      <c r="G1179" s="1527"/>
      <c r="H1179" s="1528"/>
      <c r="I1179" s="497"/>
      <c r="J1179" s="497"/>
      <c r="K1179" s="497"/>
      <c r="L1179" s="497"/>
    </row>
    <row r="1180" spans="2:12" ht="12.75">
      <c r="B1180" s="853" t="s">
        <v>2936</v>
      </c>
      <c r="C1180" s="1774" t="s">
        <v>2036</v>
      </c>
      <c r="D1180" s="1775"/>
      <c r="E1180" s="1775"/>
      <c r="F1180" s="1775"/>
      <c r="G1180" s="1775"/>
      <c r="H1180" s="1776"/>
      <c r="I1180" s="497"/>
      <c r="J1180" s="497"/>
      <c r="K1180" s="497"/>
      <c r="L1180" s="497"/>
    </row>
    <row r="1181" spans="2:12" ht="12.75">
      <c r="B1181" s="1763"/>
      <c r="C1181" s="1764"/>
      <c r="D1181" s="1764"/>
      <c r="E1181" s="1786"/>
      <c r="F1181" s="1786"/>
      <c r="G1181" s="1786"/>
      <c r="H1181" s="1787"/>
      <c r="I1181" s="497"/>
      <c r="J1181" s="497"/>
      <c r="K1181" s="497"/>
      <c r="L1181" s="497"/>
    </row>
    <row r="1182" spans="2:12" ht="51">
      <c r="B1182" s="1788" t="s">
        <v>3469</v>
      </c>
      <c r="C1182" s="768" t="s">
        <v>2037</v>
      </c>
      <c r="D1182" s="1725"/>
      <c r="E1182" s="930"/>
      <c r="F1182" s="931"/>
      <c r="G1182" s="961"/>
      <c r="H1182" s="740"/>
      <c r="I1182" s="497"/>
      <c r="J1182" s="497"/>
      <c r="K1182" s="497"/>
      <c r="L1182" s="497"/>
    </row>
    <row r="1183" spans="2:12" ht="15.75" customHeight="1">
      <c r="B1183" s="1789"/>
      <c r="C1183" s="759" t="s">
        <v>2038</v>
      </c>
      <c r="D1183" s="1726"/>
      <c r="E1183" s="925"/>
      <c r="F1183" s="926"/>
      <c r="G1183" s="962"/>
      <c r="H1183" s="745"/>
      <c r="I1183" s="497"/>
      <c r="J1183" s="497"/>
      <c r="K1183" s="497"/>
      <c r="L1183" s="497"/>
    </row>
    <row r="1184" spans="2:12" ht="15.75" customHeight="1">
      <c r="B1184" s="1789"/>
      <c r="C1184" s="759" t="s">
        <v>4319</v>
      </c>
      <c r="D1184" s="1726"/>
      <c r="E1184" s="925"/>
      <c r="F1184" s="926"/>
      <c r="G1184" s="962"/>
      <c r="H1184" s="745"/>
      <c r="I1184" s="497"/>
      <c r="J1184" s="497"/>
      <c r="K1184" s="497"/>
      <c r="L1184" s="497"/>
    </row>
    <row r="1185" spans="2:12" ht="15.75" customHeight="1">
      <c r="B1185" s="1789"/>
      <c r="C1185" s="759" t="s">
        <v>2016</v>
      </c>
      <c r="D1185" s="1726"/>
      <c r="E1185" s="925"/>
      <c r="F1185" s="926"/>
      <c r="G1185" s="962"/>
      <c r="H1185" s="745"/>
      <c r="I1185" s="497"/>
      <c r="J1185" s="497"/>
      <c r="K1185" s="497"/>
      <c r="L1185" s="497"/>
    </row>
    <row r="1186" spans="2:12" ht="15.75" customHeight="1">
      <c r="B1186" s="1789"/>
      <c r="C1186" s="759" t="s">
        <v>2017</v>
      </c>
      <c r="D1186" s="1726"/>
      <c r="E1186" s="925"/>
      <c r="F1186" s="926"/>
      <c r="G1186" s="962"/>
      <c r="H1186" s="745"/>
      <c r="I1186" s="497"/>
      <c r="J1186" s="497"/>
      <c r="K1186" s="497"/>
      <c r="L1186" s="497"/>
    </row>
    <row r="1187" spans="2:12" ht="15.75" customHeight="1">
      <c r="B1187" s="1789"/>
      <c r="C1187" s="759" t="s">
        <v>1452</v>
      </c>
      <c r="D1187" s="1726"/>
      <c r="E1187" s="925"/>
      <c r="F1187" s="926"/>
      <c r="G1187" s="962"/>
      <c r="H1187" s="745"/>
      <c r="I1187" s="497"/>
      <c r="J1187" s="497"/>
      <c r="K1187" s="497"/>
      <c r="L1187" s="497"/>
    </row>
    <row r="1188" spans="2:12" ht="15.75" customHeight="1">
      <c r="B1188" s="1789"/>
      <c r="C1188" s="769" t="s">
        <v>1982</v>
      </c>
      <c r="D1188" s="1726"/>
      <c r="E1188" s="927"/>
      <c r="F1188" s="928"/>
      <c r="G1188" s="963"/>
      <c r="H1188" s="752"/>
      <c r="I1188" s="497"/>
      <c r="J1188" s="497"/>
      <c r="K1188" s="497"/>
      <c r="L1188" s="497"/>
    </row>
    <row r="1189" spans="2:12" ht="16.5" customHeight="1">
      <c r="B1189" s="1789"/>
      <c r="C1189" s="769" t="s">
        <v>1983</v>
      </c>
      <c r="D1189" s="1722"/>
      <c r="E1189" s="964" t="s">
        <v>18</v>
      </c>
      <c r="F1189" s="911">
        <v>2</v>
      </c>
      <c r="G1189" s="1066"/>
      <c r="H1189" s="807">
        <f t="shared" ref="H1189" si="83">F1189*G1189</f>
        <v>0</v>
      </c>
      <c r="I1189" s="497"/>
      <c r="J1189" s="497"/>
      <c r="K1189" s="497"/>
      <c r="L1189" s="497"/>
    </row>
    <row r="1190" spans="2:12" ht="51">
      <c r="B1190" s="1788" t="s">
        <v>3470</v>
      </c>
      <c r="C1190" s="768" t="s">
        <v>2037</v>
      </c>
      <c r="D1190" s="1721"/>
      <c r="E1190" s="930"/>
      <c r="F1190" s="931"/>
      <c r="G1190" s="961"/>
      <c r="H1190" s="740"/>
      <c r="I1190" s="497"/>
      <c r="J1190" s="497"/>
      <c r="K1190" s="497"/>
      <c r="L1190" s="497"/>
    </row>
    <row r="1191" spans="2:12" ht="15.75" customHeight="1">
      <c r="B1191" s="1789"/>
      <c r="C1191" s="759" t="s">
        <v>2039</v>
      </c>
      <c r="D1191" s="1721"/>
      <c r="E1191" s="925"/>
      <c r="F1191" s="926"/>
      <c r="G1191" s="962"/>
      <c r="H1191" s="745"/>
      <c r="I1191" s="497"/>
      <c r="J1191" s="497"/>
      <c r="K1191" s="497"/>
      <c r="L1191" s="497"/>
    </row>
    <row r="1192" spans="2:12" ht="15.75" customHeight="1">
      <c r="B1192" s="1789"/>
      <c r="C1192" s="759" t="s">
        <v>4322</v>
      </c>
      <c r="D1192" s="1721"/>
      <c r="E1192" s="925"/>
      <c r="F1192" s="926"/>
      <c r="G1192" s="962"/>
      <c r="H1192" s="745"/>
      <c r="I1192" s="497"/>
      <c r="J1192" s="497"/>
      <c r="K1192" s="497"/>
      <c r="L1192" s="497"/>
    </row>
    <row r="1193" spans="2:12" ht="15.75" customHeight="1">
      <c r="B1193" s="1789"/>
      <c r="C1193" s="759" t="s">
        <v>2016</v>
      </c>
      <c r="D1193" s="1721"/>
      <c r="E1193" s="925"/>
      <c r="F1193" s="926"/>
      <c r="G1193" s="962"/>
      <c r="H1193" s="745"/>
      <c r="I1193" s="497"/>
      <c r="J1193" s="497"/>
      <c r="K1193" s="497"/>
      <c r="L1193" s="497"/>
    </row>
    <row r="1194" spans="2:12" ht="15.75" customHeight="1">
      <c r="B1194" s="1789"/>
      <c r="C1194" s="759" t="s">
        <v>2040</v>
      </c>
      <c r="D1194" s="1721"/>
      <c r="E1194" s="925"/>
      <c r="F1194" s="926"/>
      <c r="G1194" s="962"/>
      <c r="H1194" s="745"/>
      <c r="I1194" s="497"/>
      <c r="J1194" s="497"/>
      <c r="K1194" s="497"/>
      <c r="L1194" s="497"/>
    </row>
    <row r="1195" spans="2:12" ht="15.75" customHeight="1">
      <c r="B1195" s="1789"/>
      <c r="C1195" s="759" t="s">
        <v>1452</v>
      </c>
      <c r="D1195" s="1721"/>
      <c r="E1195" s="925"/>
      <c r="F1195" s="926"/>
      <c r="G1195" s="962"/>
      <c r="H1195" s="745"/>
      <c r="I1195" s="497"/>
      <c r="J1195" s="497"/>
      <c r="K1195" s="497"/>
      <c r="L1195" s="497"/>
    </row>
    <row r="1196" spans="2:12" ht="15.75" customHeight="1">
      <c r="B1196" s="1789"/>
      <c r="C1196" s="769" t="s">
        <v>1982</v>
      </c>
      <c r="D1196" s="1721"/>
      <c r="E1196" s="927"/>
      <c r="F1196" s="928"/>
      <c r="G1196" s="963"/>
      <c r="H1196" s="752"/>
      <c r="I1196" s="497"/>
      <c r="J1196" s="497"/>
      <c r="K1196" s="497"/>
      <c r="L1196" s="497"/>
    </row>
    <row r="1197" spans="2:12" ht="16.5" customHeight="1">
      <c r="B1197" s="1790"/>
      <c r="C1197" s="769" t="s">
        <v>1983</v>
      </c>
      <c r="D1197" s="1726"/>
      <c r="E1197" s="964" t="s">
        <v>18</v>
      </c>
      <c r="F1197" s="911">
        <v>1</v>
      </c>
      <c r="G1197" s="1066"/>
      <c r="H1197" s="807">
        <f t="shared" ref="H1197" si="84">F1197*G1197</f>
        <v>0</v>
      </c>
      <c r="I1197" s="497"/>
      <c r="J1197" s="497"/>
      <c r="K1197" s="497"/>
      <c r="L1197" s="497"/>
    </row>
    <row r="1198" spans="2:12" ht="25.5">
      <c r="B1198" s="1791" t="s">
        <v>3471</v>
      </c>
      <c r="C1198" s="768" t="s">
        <v>2041</v>
      </c>
      <c r="D1198" s="1725"/>
      <c r="E1198" s="930"/>
      <c r="F1198" s="931"/>
      <c r="G1198" s="862"/>
      <c r="H1198" s="740"/>
      <c r="I1198" s="497"/>
      <c r="J1198" s="497"/>
      <c r="K1198" s="497"/>
      <c r="L1198" s="497"/>
    </row>
    <row r="1199" spans="2:12" ht="15.75" customHeight="1">
      <c r="B1199" s="1791"/>
      <c r="C1199" s="965" t="s">
        <v>2042</v>
      </c>
      <c r="D1199" s="1726"/>
      <c r="E1199" s="925"/>
      <c r="F1199" s="926"/>
      <c r="G1199" s="870"/>
      <c r="H1199" s="745"/>
      <c r="I1199" s="497"/>
      <c r="J1199" s="497"/>
      <c r="K1199" s="497"/>
      <c r="L1199" s="497"/>
    </row>
    <row r="1200" spans="2:12" ht="15.75" customHeight="1">
      <c r="B1200" s="1791"/>
      <c r="C1200" s="965" t="s">
        <v>4323</v>
      </c>
      <c r="D1200" s="1726"/>
      <c r="E1200" s="925"/>
      <c r="F1200" s="926"/>
      <c r="G1200" s="870"/>
      <c r="H1200" s="745"/>
      <c r="I1200" s="497"/>
      <c r="J1200" s="497"/>
      <c r="K1200" s="497"/>
      <c r="L1200" s="497"/>
    </row>
    <row r="1201" spans="2:12" ht="15.75" customHeight="1">
      <c r="B1201" s="1791"/>
      <c r="C1201" s="759" t="s">
        <v>2043</v>
      </c>
      <c r="D1201" s="1726"/>
      <c r="E1201" s="927"/>
      <c r="F1201" s="928"/>
      <c r="G1201" s="879"/>
      <c r="H1201" s="752"/>
      <c r="I1201" s="497"/>
      <c r="J1201" s="497"/>
      <c r="K1201" s="497"/>
      <c r="L1201" s="497"/>
    </row>
    <row r="1202" spans="2:12" ht="16.5" customHeight="1">
      <c r="B1202" s="1791"/>
      <c r="C1202" s="759" t="s">
        <v>2044</v>
      </c>
      <c r="D1202" s="1726"/>
      <c r="E1202" s="964" t="s">
        <v>18</v>
      </c>
      <c r="F1202" s="911">
        <v>1</v>
      </c>
      <c r="G1202" s="1066"/>
      <c r="H1202" s="807">
        <f t="shared" ref="H1202" si="85">F1202*G1202</f>
        <v>0</v>
      </c>
      <c r="I1202" s="497"/>
      <c r="J1202" s="497"/>
      <c r="K1202" s="497"/>
      <c r="L1202" s="497"/>
    </row>
    <row r="1203" spans="2:12" ht="63.75">
      <c r="B1203" s="1792" t="s">
        <v>3472</v>
      </c>
      <c r="C1203" s="16" t="s">
        <v>1845</v>
      </c>
      <c r="D1203" s="1725"/>
      <c r="E1203" s="163"/>
      <c r="F1203" s="179"/>
      <c r="G1203" s="896"/>
      <c r="H1203" s="806"/>
      <c r="I1203" s="497"/>
      <c r="J1203" s="497"/>
      <c r="K1203" s="497"/>
      <c r="L1203" s="497"/>
    </row>
    <row r="1204" spans="2:12" ht="15.75" customHeight="1">
      <c r="B1204" s="1791"/>
      <c r="C1204" s="16" t="s">
        <v>3446</v>
      </c>
      <c r="D1204" s="1726"/>
      <c r="E1204" s="17" t="s">
        <v>18</v>
      </c>
      <c r="F1204" s="180">
        <v>4</v>
      </c>
      <c r="G1204" s="1066"/>
      <c r="H1204" s="807">
        <f t="shared" ref="H1204:H1206" si="86">F1204*G1204</f>
        <v>0</v>
      </c>
      <c r="I1204" s="497"/>
      <c r="J1204" s="497"/>
      <c r="K1204" s="497"/>
      <c r="L1204" s="497"/>
    </row>
    <row r="1205" spans="2:12" ht="15.75" customHeight="1">
      <c r="B1205" s="1791"/>
      <c r="C1205" s="16" t="s">
        <v>3447</v>
      </c>
      <c r="D1205" s="1726"/>
      <c r="E1205" s="17" t="s">
        <v>18</v>
      </c>
      <c r="F1205" s="178">
        <v>1</v>
      </c>
      <c r="G1205" s="1066"/>
      <c r="H1205" s="807">
        <f t="shared" si="86"/>
        <v>0</v>
      </c>
      <c r="I1205" s="497"/>
      <c r="J1205" s="497"/>
      <c r="K1205" s="497"/>
      <c r="L1205" s="497"/>
    </row>
    <row r="1206" spans="2:12" ht="16.5" customHeight="1">
      <c r="B1206" s="1791"/>
      <c r="C1206" s="900" t="s">
        <v>3473</v>
      </c>
      <c r="D1206" s="1722"/>
      <c r="E1206" s="17" t="s">
        <v>18</v>
      </c>
      <c r="F1206" s="813">
        <v>2</v>
      </c>
      <c r="G1206" s="1066"/>
      <c r="H1206" s="807">
        <f t="shared" si="86"/>
        <v>0</v>
      </c>
      <c r="I1206" s="497"/>
      <c r="J1206" s="497"/>
      <c r="K1206" s="497"/>
      <c r="L1206" s="497"/>
    </row>
    <row r="1207" spans="2:12" ht="38.25">
      <c r="B1207" s="1757" t="s">
        <v>3474</v>
      </c>
      <c r="C1207" s="13" t="s">
        <v>2045</v>
      </c>
      <c r="D1207" s="1755"/>
      <c r="E1207" s="831"/>
      <c r="F1207" s="832"/>
      <c r="G1207" s="855"/>
      <c r="H1207" s="806"/>
      <c r="I1207" s="497"/>
      <c r="J1207" s="497"/>
      <c r="K1207" s="497"/>
      <c r="L1207" s="497"/>
    </row>
    <row r="1208" spans="2:12" ht="16.5" customHeight="1">
      <c r="B1208" s="1759"/>
      <c r="C1208" s="857" t="s">
        <v>2046</v>
      </c>
      <c r="D1208" s="1755"/>
      <c r="E1208" s="966" t="s">
        <v>1</v>
      </c>
      <c r="F1208" s="967">
        <v>2</v>
      </c>
      <c r="G1208" s="1066"/>
      <c r="H1208" s="807">
        <f t="shared" ref="H1208" si="87">F1208*G1208</f>
        <v>0</v>
      </c>
      <c r="I1208" s="497"/>
      <c r="J1208" s="497"/>
      <c r="K1208" s="497"/>
      <c r="L1208" s="497"/>
    </row>
    <row r="1209" spans="2:12" ht="38.25">
      <c r="B1209" s="1789" t="s">
        <v>3475</v>
      </c>
      <c r="C1209" s="16" t="s">
        <v>2024</v>
      </c>
      <c r="D1209" s="1725"/>
      <c r="E1209" s="907"/>
      <c r="F1209" s="908"/>
      <c r="G1209" s="896"/>
      <c r="H1209" s="806"/>
      <c r="I1209" s="497"/>
      <c r="J1209" s="497"/>
      <c r="K1209" s="497"/>
      <c r="L1209" s="497"/>
    </row>
    <row r="1210" spans="2:12" ht="12.75">
      <c r="B1210" s="1789"/>
      <c r="C1210" s="16" t="s">
        <v>3476</v>
      </c>
      <c r="D1210" s="1726"/>
      <c r="E1210" s="17" t="s">
        <v>18</v>
      </c>
      <c r="F1210" s="839">
        <v>5</v>
      </c>
      <c r="G1210" s="1066"/>
      <c r="H1210" s="807">
        <f t="shared" ref="H1210:H1212" si="88">F1210*G1210</f>
        <v>0</v>
      </c>
      <c r="I1210" s="497"/>
      <c r="J1210" s="497"/>
      <c r="K1210" s="497"/>
      <c r="L1210" s="497"/>
    </row>
    <row r="1211" spans="2:12" ht="12.75">
      <c r="B1211" s="1789"/>
      <c r="C1211" s="16" t="s">
        <v>3447</v>
      </c>
      <c r="D1211" s="1726"/>
      <c r="E1211" s="17" t="s">
        <v>18</v>
      </c>
      <c r="F1211" s="181">
        <v>1</v>
      </c>
      <c r="G1211" s="1066"/>
      <c r="H1211" s="807">
        <f t="shared" si="88"/>
        <v>0</v>
      </c>
      <c r="I1211" s="497"/>
      <c r="J1211" s="497"/>
      <c r="K1211" s="497"/>
      <c r="L1211" s="497"/>
    </row>
    <row r="1212" spans="2:12" ht="12.75">
      <c r="B1212" s="1790"/>
      <c r="C1212" s="16" t="s">
        <v>3473</v>
      </c>
      <c r="D1212" s="1722"/>
      <c r="E1212" s="17" t="s">
        <v>18</v>
      </c>
      <c r="F1212" s="910">
        <v>1</v>
      </c>
      <c r="G1212" s="1066"/>
      <c r="H1212" s="807">
        <f t="shared" si="88"/>
        <v>0</v>
      </c>
      <c r="I1212" s="497"/>
      <c r="J1212" s="497"/>
      <c r="K1212" s="497"/>
      <c r="L1212" s="497"/>
    </row>
    <row r="1213" spans="2:12" ht="38.25">
      <c r="B1213" s="1788" t="s">
        <v>3477</v>
      </c>
      <c r="C1213" s="13" t="s">
        <v>1841</v>
      </c>
      <c r="D1213" s="1782"/>
      <c r="E1213" s="968"/>
      <c r="F1213" s="969"/>
      <c r="G1213" s="855"/>
      <c r="H1213" s="806"/>
      <c r="I1213" s="497"/>
      <c r="J1213" s="497"/>
      <c r="K1213" s="497"/>
      <c r="L1213" s="497"/>
    </row>
    <row r="1214" spans="2:12" ht="12.75">
      <c r="B1214" s="1789"/>
      <c r="C1214" s="13" t="s">
        <v>3421</v>
      </c>
      <c r="D1214" s="1755"/>
      <c r="E1214" s="827" t="s">
        <v>70</v>
      </c>
      <c r="F1214" s="828">
        <v>35</v>
      </c>
      <c r="G1214" s="1066"/>
      <c r="H1214" s="807">
        <f t="shared" ref="H1214:H1216" si="89">F1214*G1214</f>
        <v>0</v>
      </c>
      <c r="I1214" s="497"/>
      <c r="J1214" s="497"/>
      <c r="K1214" s="497"/>
      <c r="L1214" s="497"/>
    </row>
    <row r="1215" spans="2:12" ht="12.75">
      <c r="B1215" s="1789"/>
      <c r="C1215" s="13" t="s">
        <v>3422</v>
      </c>
      <c r="D1215" s="1755"/>
      <c r="E1215" s="827" t="s">
        <v>70</v>
      </c>
      <c r="F1215" s="829">
        <v>24</v>
      </c>
      <c r="G1215" s="1066"/>
      <c r="H1215" s="807">
        <f t="shared" si="89"/>
        <v>0</v>
      </c>
      <c r="I1215" s="497"/>
      <c r="J1215" s="497"/>
      <c r="K1215" s="497"/>
      <c r="L1215" s="497"/>
    </row>
    <row r="1216" spans="2:12" ht="12.75">
      <c r="B1216" s="1790"/>
      <c r="C1216" s="13" t="s">
        <v>3423</v>
      </c>
      <c r="D1216" s="1756"/>
      <c r="E1216" s="827" t="s">
        <v>70</v>
      </c>
      <c r="F1216" s="830">
        <v>45</v>
      </c>
      <c r="G1216" s="1066"/>
      <c r="H1216" s="807">
        <f t="shared" si="89"/>
        <v>0</v>
      </c>
      <c r="I1216" s="497"/>
      <c r="J1216" s="497"/>
      <c r="K1216" s="497"/>
      <c r="L1216" s="497"/>
    </row>
    <row r="1217" spans="2:12" ht="25.5">
      <c r="B1217" s="1788" t="s">
        <v>3478</v>
      </c>
      <c r="C1217" s="826" t="s">
        <v>1973</v>
      </c>
      <c r="D1217" s="1782"/>
      <c r="E1217" s="831"/>
      <c r="F1217" s="832"/>
      <c r="G1217" s="855"/>
      <c r="H1217" s="806"/>
      <c r="I1217" s="497"/>
      <c r="J1217" s="497"/>
      <c r="K1217" s="497"/>
      <c r="L1217" s="497"/>
    </row>
    <row r="1218" spans="2:12" ht="12.75">
      <c r="B1218" s="1789"/>
      <c r="C1218" s="13" t="s">
        <v>3421</v>
      </c>
      <c r="D1218" s="1755"/>
      <c r="E1218" s="833" t="s">
        <v>1</v>
      </c>
      <c r="F1218" s="828">
        <v>6</v>
      </c>
      <c r="G1218" s="1066"/>
      <c r="H1218" s="807">
        <f t="shared" ref="H1218:H1220" si="90">F1218*G1218</f>
        <v>0</v>
      </c>
      <c r="I1218" s="497"/>
      <c r="J1218" s="497"/>
      <c r="K1218" s="497"/>
      <c r="L1218" s="497"/>
    </row>
    <row r="1219" spans="2:12" ht="12.75">
      <c r="B1219" s="1789"/>
      <c r="C1219" s="13" t="s">
        <v>3479</v>
      </c>
      <c r="D1219" s="1755"/>
      <c r="E1219" s="833" t="s">
        <v>1</v>
      </c>
      <c r="F1219" s="829">
        <v>1</v>
      </c>
      <c r="G1219" s="1066"/>
      <c r="H1219" s="807">
        <f t="shared" si="90"/>
        <v>0</v>
      </c>
      <c r="I1219" s="497"/>
      <c r="J1219" s="497"/>
      <c r="K1219" s="497"/>
      <c r="L1219" s="497"/>
    </row>
    <row r="1220" spans="2:12" ht="12.75">
      <c r="B1220" s="1790"/>
      <c r="C1220" s="13" t="s">
        <v>3423</v>
      </c>
      <c r="D1220" s="1756"/>
      <c r="E1220" s="833" t="s">
        <v>1</v>
      </c>
      <c r="F1220" s="830">
        <v>4</v>
      </c>
      <c r="G1220" s="1066"/>
      <c r="H1220" s="807">
        <f t="shared" si="90"/>
        <v>0</v>
      </c>
      <c r="I1220" s="497"/>
      <c r="J1220" s="497"/>
      <c r="K1220" s="497"/>
      <c r="L1220" s="497"/>
    </row>
    <row r="1221" spans="2:12" ht="38.25">
      <c r="B1221" s="1788" t="s">
        <v>3480</v>
      </c>
      <c r="C1221" s="13" t="s">
        <v>2047</v>
      </c>
      <c r="D1221" s="1782"/>
      <c r="E1221" s="831"/>
      <c r="F1221" s="832"/>
      <c r="G1221" s="855"/>
      <c r="H1221" s="806"/>
      <c r="I1221" s="497"/>
      <c r="J1221" s="497"/>
      <c r="K1221" s="497"/>
      <c r="L1221" s="497"/>
    </row>
    <row r="1222" spans="2:12" ht="12.75">
      <c r="B1222" s="1789"/>
      <c r="C1222" s="13" t="s">
        <v>3421</v>
      </c>
      <c r="D1222" s="1755"/>
      <c r="E1222" s="833" t="s">
        <v>1</v>
      </c>
      <c r="F1222" s="828">
        <v>5</v>
      </c>
      <c r="G1222" s="1066"/>
      <c r="H1222" s="807">
        <f t="shared" ref="H1222:H1228" si="91">F1222*G1222</f>
        <v>0</v>
      </c>
      <c r="I1222" s="497"/>
      <c r="J1222" s="497"/>
      <c r="K1222" s="497"/>
      <c r="L1222" s="497"/>
    </row>
    <row r="1223" spans="2:12" ht="12.75">
      <c r="B1223" s="1789"/>
      <c r="C1223" s="13" t="s">
        <v>3422</v>
      </c>
      <c r="D1223" s="1755"/>
      <c r="E1223" s="833" t="s">
        <v>1</v>
      </c>
      <c r="F1223" s="829">
        <v>1</v>
      </c>
      <c r="G1223" s="1066"/>
      <c r="H1223" s="807">
        <f t="shared" si="91"/>
        <v>0</v>
      </c>
      <c r="I1223" s="497"/>
      <c r="J1223" s="497"/>
      <c r="K1223" s="497"/>
      <c r="L1223" s="497"/>
    </row>
    <row r="1224" spans="2:12" ht="12.75">
      <c r="B1224" s="1790"/>
      <c r="C1224" s="13" t="s">
        <v>3423</v>
      </c>
      <c r="D1224" s="1756"/>
      <c r="E1224" s="833" t="s">
        <v>1</v>
      </c>
      <c r="F1224" s="829">
        <v>1</v>
      </c>
      <c r="G1224" s="1066"/>
      <c r="H1224" s="807">
        <f t="shared" si="91"/>
        <v>0</v>
      </c>
      <c r="I1224" s="497"/>
      <c r="J1224" s="497"/>
      <c r="K1224" s="497"/>
      <c r="L1224" s="497"/>
    </row>
    <row r="1225" spans="2:12" ht="25.5">
      <c r="B1225" s="959" t="s">
        <v>3481</v>
      </c>
      <c r="C1225" s="849" t="s">
        <v>2031</v>
      </c>
      <c r="D1225" s="1083"/>
      <c r="E1225" s="918" t="s">
        <v>4670</v>
      </c>
      <c r="F1225" s="944">
        <v>6</v>
      </c>
      <c r="G1225" s="1066"/>
      <c r="H1225" s="807">
        <f t="shared" si="91"/>
        <v>0</v>
      </c>
      <c r="I1225" s="497"/>
      <c r="J1225" s="497"/>
      <c r="K1225" s="497"/>
      <c r="L1225" s="497"/>
    </row>
    <row r="1226" spans="2:12" ht="38.25">
      <c r="B1226" s="959" t="s">
        <v>3482</v>
      </c>
      <c r="C1226" s="13" t="s">
        <v>1849</v>
      </c>
      <c r="D1226" s="1086"/>
      <c r="E1226" s="844" t="s">
        <v>18</v>
      </c>
      <c r="F1226" s="845">
        <v>25</v>
      </c>
      <c r="G1226" s="1066"/>
      <c r="H1226" s="807">
        <f t="shared" si="91"/>
        <v>0</v>
      </c>
      <c r="I1226" s="497"/>
      <c r="J1226" s="497"/>
      <c r="K1226" s="497"/>
      <c r="L1226" s="497"/>
    </row>
    <row r="1227" spans="2:12" ht="63.75">
      <c r="B1227" s="959" t="s">
        <v>3483</v>
      </c>
      <c r="C1227" s="16" t="s">
        <v>2034</v>
      </c>
      <c r="D1227" s="1083"/>
      <c r="E1227" s="841" t="s">
        <v>18</v>
      </c>
      <c r="F1227" s="842">
        <v>1</v>
      </c>
      <c r="G1227" s="1066"/>
      <c r="H1227" s="807">
        <f t="shared" si="91"/>
        <v>0</v>
      </c>
      <c r="I1227" s="497"/>
      <c r="J1227" s="497"/>
      <c r="K1227" s="497"/>
      <c r="L1227" s="497"/>
    </row>
    <row r="1228" spans="2:12" ht="12.75">
      <c r="B1228" s="959" t="s">
        <v>3484</v>
      </c>
      <c r="C1228" s="970" t="s">
        <v>2048</v>
      </c>
      <c r="D1228" s="1086"/>
      <c r="E1228" s="856" t="s">
        <v>18</v>
      </c>
      <c r="F1228" s="842">
        <v>1</v>
      </c>
      <c r="G1228" s="1066"/>
      <c r="H1228" s="807">
        <f t="shared" si="91"/>
        <v>0</v>
      </c>
      <c r="I1228" s="497"/>
      <c r="J1228" s="497"/>
      <c r="K1228" s="497"/>
      <c r="L1228" s="497"/>
    </row>
    <row r="1229" spans="2:12" ht="12.75">
      <c r="B1229" s="590"/>
      <c r="C1229" s="591"/>
      <c r="D1229" s="1079"/>
      <c r="E1229" s="592"/>
      <c r="F1229" s="567"/>
      <c r="G1229" s="593"/>
      <c r="H1229" s="594"/>
      <c r="I1229" s="497"/>
      <c r="J1229" s="497"/>
      <c r="K1229" s="497"/>
      <c r="L1229" s="497"/>
    </row>
    <row r="1230" spans="2:12" ht="12.75">
      <c r="B1230" s="852" t="s">
        <v>2936</v>
      </c>
      <c r="C1230" s="1448" t="s">
        <v>3485</v>
      </c>
      <c r="D1230" s="1449"/>
      <c r="E1230" s="1449"/>
      <c r="F1230" s="1449"/>
      <c r="G1230" s="1450"/>
      <c r="H1230" s="428">
        <f>SUM(H1182:H1229)</f>
        <v>0</v>
      </c>
      <c r="I1230" s="497"/>
      <c r="J1230" s="497"/>
      <c r="K1230" s="497"/>
      <c r="L1230" s="497"/>
    </row>
    <row r="1231" spans="2:12" ht="12.75">
      <c r="B1231" s="1526"/>
      <c r="C1231" s="1527"/>
      <c r="D1231" s="1527"/>
      <c r="E1231" s="1527"/>
      <c r="F1231" s="1527"/>
      <c r="G1231" s="1527"/>
      <c r="H1231" s="1528"/>
      <c r="I1231" s="497"/>
      <c r="J1231" s="497"/>
      <c r="K1231" s="497"/>
      <c r="L1231" s="497"/>
    </row>
    <row r="1232" spans="2:12" ht="12.75">
      <c r="B1232" s="853" t="s">
        <v>2937</v>
      </c>
      <c r="C1232" s="1774" t="s">
        <v>2049</v>
      </c>
      <c r="D1232" s="1775"/>
      <c r="E1232" s="1775"/>
      <c r="F1232" s="1775"/>
      <c r="G1232" s="1775"/>
      <c r="H1232" s="1776"/>
      <c r="I1232" s="497"/>
      <c r="J1232" s="497"/>
      <c r="K1232" s="497"/>
      <c r="L1232" s="497"/>
    </row>
    <row r="1233" spans="2:12" ht="12.75">
      <c r="B1233" s="1763"/>
      <c r="C1233" s="1764"/>
      <c r="D1233" s="1764"/>
      <c r="E1233" s="1786"/>
      <c r="F1233" s="1786"/>
      <c r="G1233" s="1786"/>
      <c r="H1233" s="1787"/>
      <c r="I1233" s="497"/>
      <c r="J1233" s="497"/>
      <c r="K1233" s="497"/>
      <c r="L1233" s="497"/>
    </row>
    <row r="1234" spans="2:12" s="920" customFormat="1" ht="76.5">
      <c r="B1234" s="1757" t="s">
        <v>3486</v>
      </c>
      <c r="C1234" s="971" t="s">
        <v>2050</v>
      </c>
      <c r="D1234" s="1802"/>
      <c r="E1234" s="972"/>
      <c r="F1234" s="973"/>
      <c r="G1234" s="974"/>
      <c r="H1234" s="975"/>
    </row>
    <row r="1235" spans="2:12" ht="25.5">
      <c r="B1235" s="1759"/>
      <c r="C1235" s="976" t="s">
        <v>1724</v>
      </c>
      <c r="D1235" s="1803"/>
      <c r="E1235" s="977"/>
      <c r="F1235" s="978"/>
      <c r="G1235" s="979"/>
      <c r="H1235" s="752"/>
      <c r="I1235" s="497"/>
      <c r="J1235" s="497"/>
      <c r="K1235" s="497"/>
      <c r="L1235" s="497"/>
    </row>
    <row r="1236" spans="2:12" ht="12.75">
      <c r="B1236" s="1757" t="s">
        <v>3487</v>
      </c>
      <c r="C1236" s="791">
        <v>18</v>
      </c>
      <c r="D1236" s="1796"/>
      <c r="E1236" s="980"/>
      <c r="F1236" s="981"/>
      <c r="G1236" s="982"/>
      <c r="H1236" s="740"/>
      <c r="I1236" s="497"/>
      <c r="J1236" s="497"/>
      <c r="K1236" s="497"/>
      <c r="L1236" s="497"/>
    </row>
    <row r="1237" spans="2:12" ht="12.75">
      <c r="B1237" s="1758"/>
      <c r="C1237" s="983" t="s">
        <v>1758</v>
      </c>
      <c r="D1237" s="1797"/>
      <c r="E1237" s="984"/>
      <c r="F1237" s="985"/>
      <c r="G1237" s="986"/>
      <c r="H1237" s="745"/>
      <c r="I1237" s="497"/>
      <c r="J1237" s="497"/>
      <c r="K1237" s="497"/>
      <c r="L1237" s="497"/>
    </row>
    <row r="1238" spans="2:12" ht="12.75">
      <c r="B1238" s="1758"/>
      <c r="C1238" s="983" t="s">
        <v>1742</v>
      </c>
      <c r="D1238" s="1797"/>
      <c r="E1238" s="984"/>
      <c r="F1238" s="985"/>
      <c r="G1238" s="986"/>
      <c r="H1238" s="745"/>
      <c r="I1238" s="497"/>
      <c r="J1238" s="497"/>
      <c r="K1238" s="497"/>
      <c r="L1238" s="497"/>
    </row>
    <row r="1239" spans="2:12" ht="12.75">
      <c r="B1239" s="1758"/>
      <c r="C1239" s="983" t="s">
        <v>1743</v>
      </c>
      <c r="D1239" s="1797"/>
      <c r="E1239" s="984"/>
      <c r="F1239" s="985"/>
      <c r="G1239" s="986"/>
      <c r="H1239" s="745"/>
      <c r="I1239" s="497"/>
      <c r="J1239" s="497"/>
      <c r="K1239" s="497"/>
      <c r="L1239" s="497"/>
    </row>
    <row r="1240" spans="2:12" ht="12.75">
      <c r="B1240" s="1758"/>
      <c r="C1240" s="983" t="s">
        <v>1744</v>
      </c>
      <c r="D1240" s="1797"/>
      <c r="E1240" s="984"/>
      <c r="F1240" s="985"/>
      <c r="G1240" s="986"/>
      <c r="H1240" s="745"/>
      <c r="I1240" s="497"/>
      <c r="J1240" s="497"/>
      <c r="K1240" s="497"/>
      <c r="L1240" s="497"/>
    </row>
    <row r="1241" spans="2:12" ht="12.75">
      <c r="B1241" s="1758"/>
      <c r="C1241" s="983" t="s">
        <v>1745</v>
      </c>
      <c r="D1241" s="1797"/>
      <c r="E1241" s="984"/>
      <c r="F1241" s="985"/>
      <c r="G1241" s="986"/>
      <c r="H1241" s="745"/>
      <c r="I1241" s="497"/>
      <c r="J1241" s="497"/>
      <c r="K1241" s="497"/>
      <c r="L1241" s="497"/>
    </row>
    <row r="1242" spans="2:12" ht="12.75">
      <c r="B1242" s="1758"/>
      <c r="C1242" s="983" t="s">
        <v>1746</v>
      </c>
      <c r="D1242" s="1797"/>
      <c r="E1242" s="984"/>
      <c r="F1242" s="985"/>
      <c r="G1242" s="986"/>
      <c r="H1242" s="745"/>
      <c r="I1242" s="497"/>
      <c r="J1242" s="497"/>
      <c r="K1242" s="497"/>
      <c r="L1242" s="497"/>
    </row>
    <row r="1243" spans="2:12" ht="12.75">
      <c r="B1243" s="1758"/>
      <c r="C1243" s="983" t="s">
        <v>1747</v>
      </c>
      <c r="D1243" s="1797"/>
      <c r="E1243" s="984"/>
      <c r="F1243" s="985"/>
      <c r="G1243" s="986"/>
      <c r="H1243" s="745"/>
      <c r="I1243" s="497"/>
      <c r="J1243" s="497"/>
      <c r="K1243" s="497"/>
      <c r="L1243" s="497"/>
    </row>
    <row r="1244" spans="2:12" ht="12.75">
      <c r="B1244" s="1758"/>
      <c r="C1244" s="983" t="s">
        <v>1748</v>
      </c>
      <c r="D1244" s="1797"/>
      <c r="E1244" s="984"/>
      <c r="F1244" s="985"/>
      <c r="G1244" s="986"/>
      <c r="H1244" s="745"/>
      <c r="I1244" s="497"/>
      <c r="J1244" s="497"/>
      <c r="K1244" s="497"/>
      <c r="L1244" s="497"/>
    </row>
    <row r="1245" spans="2:12" ht="12.75">
      <c r="B1245" s="1758"/>
      <c r="C1245" s="983" t="s">
        <v>1749</v>
      </c>
      <c r="D1245" s="1797"/>
      <c r="E1245" s="984"/>
      <c r="F1245" s="985"/>
      <c r="G1245" s="986"/>
      <c r="H1245" s="745"/>
      <c r="I1245" s="497"/>
      <c r="J1245" s="497"/>
      <c r="K1245" s="497"/>
      <c r="L1245" s="497"/>
    </row>
    <row r="1246" spans="2:12" ht="12.75">
      <c r="B1246" s="1758"/>
      <c r="C1246" s="983" t="s">
        <v>1750</v>
      </c>
      <c r="D1246" s="1797"/>
      <c r="E1246" s="984"/>
      <c r="F1246" s="985"/>
      <c r="G1246" s="986"/>
      <c r="H1246" s="745"/>
      <c r="I1246" s="497"/>
      <c r="J1246" s="497"/>
      <c r="K1246" s="497"/>
      <c r="L1246" s="497"/>
    </row>
    <row r="1247" spans="2:12" ht="12.75">
      <c r="B1247" s="1758"/>
      <c r="C1247" s="983" t="s">
        <v>1751</v>
      </c>
      <c r="D1247" s="1797"/>
      <c r="E1247" s="984"/>
      <c r="F1247" s="985"/>
      <c r="G1247" s="986"/>
      <c r="H1247" s="745"/>
      <c r="I1247" s="497"/>
      <c r="J1247" s="497"/>
      <c r="K1247" s="497"/>
      <c r="L1247" s="497"/>
    </row>
    <row r="1248" spans="2:12" ht="12.75">
      <c r="B1248" s="1758"/>
      <c r="C1248" s="983" t="s">
        <v>1752</v>
      </c>
      <c r="D1248" s="1797"/>
      <c r="E1248" s="987"/>
      <c r="F1248" s="988"/>
      <c r="G1248" s="989"/>
      <c r="H1248" s="745"/>
      <c r="I1248" s="497"/>
      <c r="J1248" s="497"/>
      <c r="K1248" s="497"/>
      <c r="L1248" s="497"/>
    </row>
    <row r="1249" spans="2:12" ht="12.75">
      <c r="B1249" s="1758"/>
      <c r="C1249" s="983" t="s">
        <v>1753</v>
      </c>
      <c r="D1249" s="1797"/>
      <c r="E1249" s="987"/>
      <c r="F1249" s="988"/>
      <c r="G1249" s="989"/>
      <c r="H1249" s="745"/>
      <c r="I1249" s="497"/>
      <c r="J1249" s="497"/>
      <c r="K1249" s="497"/>
      <c r="L1249" s="497"/>
    </row>
    <row r="1250" spans="2:12" ht="12.75">
      <c r="B1250" s="1758"/>
      <c r="C1250" s="983" t="s">
        <v>1754</v>
      </c>
      <c r="D1250" s="1797"/>
      <c r="E1250" s="990"/>
      <c r="F1250" s="991"/>
      <c r="G1250" s="992"/>
      <c r="H1250" s="752"/>
      <c r="I1250" s="497"/>
      <c r="J1250" s="497"/>
      <c r="K1250" s="497"/>
      <c r="L1250" s="497"/>
    </row>
    <row r="1251" spans="2:12" ht="12.75">
      <c r="B1251" s="1759"/>
      <c r="C1251" s="983" t="s">
        <v>1755</v>
      </c>
      <c r="D1251" s="1798"/>
      <c r="E1251" s="897" t="s">
        <v>18</v>
      </c>
      <c r="F1251" s="967">
        <v>3</v>
      </c>
      <c r="G1251" s="1066"/>
      <c r="H1251" s="807">
        <f t="shared" ref="H1251" si="92">F1251*G1251</f>
        <v>0</v>
      </c>
      <c r="I1251" s="497"/>
      <c r="J1251" s="497"/>
      <c r="K1251" s="497"/>
      <c r="L1251" s="497"/>
    </row>
    <row r="1252" spans="2:12" ht="12.75">
      <c r="B1252" s="1758" t="s">
        <v>3488</v>
      </c>
      <c r="C1252" s="993">
        <v>24</v>
      </c>
      <c r="D1252" s="1803"/>
      <c r="E1252" s="980"/>
      <c r="F1252" s="981"/>
      <c r="G1252" s="982"/>
      <c r="H1252" s="740"/>
      <c r="I1252" s="497"/>
      <c r="J1252" s="497"/>
      <c r="K1252" s="497"/>
      <c r="L1252" s="497"/>
    </row>
    <row r="1253" spans="2:12" ht="12.75">
      <c r="B1253" s="1758"/>
      <c r="C1253" s="983" t="s">
        <v>1758</v>
      </c>
      <c r="D1253" s="1803"/>
      <c r="E1253" s="984"/>
      <c r="F1253" s="985"/>
      <c r="G1253" s="986"/>
      <c r="H1253" s="745"/>
      <c r="I1253" s="497"/>
      <c r="J1253" s="497"/>
      <c r="K1253" s="497"/>
      <c r="L1253" s="497"/>
    </row>
    <row r="1254" spans="2:12" ht="12.75">
      <c r="B1254" s="1758"/>
      <c r="C1254" s="994" t="s">
        <v>2051</v>
      </c>
      <c r="D1254" s="1803"/>
      <c r="E1254" s="984"/>
      <c r="F1254" s="985"/>
      <c r="G1254" s="986"/>
      <c r="H1254" s="745"/>
      <c r="I1254" s="497"/>
      <c r="J1254" s="497"/>
      <c r="K1254" s="497"/>
      <c r="L1254" s="497"/>
    </row>
    <row r="1255" spans="2:12" ht="12.75">
      <c r="B1255" s="1758"/>
      <c r="C1255" s="994" t="s">
        <v>2052</v>
      </c>
      <c r="D1255" s="1803"/>
      <c r="E1255" s="984"/>
      <c r="F1255" s="985"/>
      <c r="G1255" s="986"/>
      <c r="H1255" s="745"/>
      <c r="I1255" s="497"/>
      <c r="J1255" s="497"/>
      <c r="K1255" s="497"/>
      <c r="L1255" s="497"/>
    </row>
    <row r="1256" spans="2:12" ht="12.75">
      <c r="B1256" s="1758"/>
      <c r="C1256" s="994" t="s">
        <v>2053</v>
      </c>
      <c r="D1256" s="1803"/>
      <c r="E1256" s="984"/>
      <c r="F1256" s="985"/>
      <c r="G1256" s="986"/>
      <c r="H1256" s="745"/>
      <c r="I1256" s="497"/>
      <c r="J1256" s="497"/>
      <c r="K1256" s="497"/>
      <c r="L1256" s="497"/>
    </row>
    <row r="1257" spans="2:12" ht="12.75">
      <c r="B1257" s="1758"/>
      <c r="C1257" s="994" t="s">
        <v>2054</v>
      </c>
      <c r="D1257" s="1803"/>
      <c r="E1257" s="984"/>
      <c r="F1257" s="985"/>
      <c r="G1257" s="986"/>
      <c r="H1257" s="745"/>
      <c r="I1257" s="497"/>
      <c r="J1257" s="497"/>
      <c r="K1257" s="497"/>
      <c r="L1257" s="497"/>
    </row>
    <row r="1258" spans="2:12" ht="12.75">
      <c r="B1258" s="1758"/>
      <c r="C1258" s="994" t="s">
        <v>1746</v>
      </c>
      <c r="D1258" s="1803"/>
      <c r="E1258" s="984"/>
      <c r="F1258" s="985"/>
      <c r="G1258" s="986"/>
      <c r="H1258" s="745"/>
      <c r="I1258" s="497"/>
      <c r="J1258" s="497"/>
      <c r="K1258" s="497"/>
      <c r="L1258" s="497"/>
    </row>
    <row r="1259" spans="2:12" ht="12.75">
      <c r="B1259" s="1758"/>
      <c r="C1259" s="994" t="s">
        <v>1732</v>
      </c>
      <c r="D1259" s="1803"/>
      <c r="E1259" s="984"/>
      <c r="F1259" s="985"/>
      <c r="G1259" s="986"/>
      <c r="H1259" s="745"/>
      <c r="I1259" s="497"/>
      <c r="J1259" s="497"/>
      <c r="K1259" s="497"/>
      <c r="L1259" s="497"/>
    </row>
    <row r="1260" spans="2:12" ht="12.75">
      <c r="B1260" s="1758"/>
      <c r="C1260" s="994" t="s">
        <v>1733</v>
      </c>
      <c r="D1260" s="1803"/>
      <c r="E1260" s="984"/>
      <c r="F1260" s="985"/>
      <c r="G1260" s="986"/>
      <c r="H1260" s="745"/>
      <c r="I1260" s="497"/>
      <c r="J1260" s="497"/>
      <c r="K1260" s="497"/>
      <c r="L1260" s="497"/>
    </row>
    <row r="1261" spans="2:12" ht="12.75">
      <c r="B1261" s="1758"/>
      <c r="C1261" s="994" t="s">
        <v>1749</v>
      </c>
      <c r="D1261" s="1803"/>
      <c r="E1261" s="984"/>
      <c r="F1261" s="985"/>
      <c r="G1261" s="986"/>
      <c r="H1261" s="745"/>
      <c r="I1261" s="497"/>
      <c r="J1261" s="497"/>
      <c r="K1261" s="497"/>
      <c r="L1261" s="497"/>
    </row>
    <row r="1262" spans="2:12" ht="12.75">
      <c r="B1262" s="1758"/>
      <c r="C1262" s="994" t="s">
        <v>1750</v>
      </c>
      <c r="D1262" s="1803"/>
      <c r="E1262" s="984"/>
      <c r="F1262" s="985"/>
      <c r="G1262" s="986"/>
      <c r="H1262" s="745"/>
      <c r="I1262" s="497"/>
      <c r="J1262" s="497"/>
      <c r="K1262" s="497"/>
      <c r="L1262" s="497"/>
    </row>
    <row r="1263" spans="2:12" ht="12.75">
      <c r="B1263" s="1758"/>
      <c r="C1263" s="994" t="s">
        <v>2055</v>
      </c>
      <c r="D1263" s="1803"/>
      <c r="E1263" s="984"/>
      <c r="F1263" s="985"/>
      <c r="G1263" s="986"/>
      <c r="H1263" s="745"/>
      <c r="I1263" s="497"/>
      <c r="J1263" s="497"/>
      <c r="K1263" s="497"/>
      <c r="L1263" s="497"/>
    </row>
    <row r="1264" spans="2:12" ht="12.75">
      <c r="B1264" s="1758"/>
      <c r="C1264" s="994" t="s">
        <v>2056</v>
      </c>
      <c r="D1264" s="1803"/>
      <c r="E1264" s="984"/>
      <c r="F1264" s="985"/>
      <c r="G1264" s="986"/>
      <c r="H1264" s="745"/>
      <c r="I1264" s="497"/>
      <c r="J1264" s="497"/>
      <c r="K1264" s="497"/>
      <c r="L1264" s="497"/>
    </row>
    <row r="1265" spans="2:12" ht="12.75">
      <c r="B1265" s="1758"/>
      <c r="C1265" s="994" t="s">
        <v>1753</v>
      </c>
      <c r="D1265" s="1803"/>
      <c r="E1265" s="984"/>
      <c r="F1265" s="985"/>
      <c r="G1265" s="986"/>
      <c r="H1265" s="745"/>
      <c r="I1265" s="497"/>
      <c r="J1265" s="497"/>
      <c r="K1265" s="497"/>
      <c r="L1265" s="497"/>
    </row>
    <row r="1266" spans="2:12" ht="12.75">
      <c r="B1266" s="1758"/>
      <c r="C1266" s="994" t="s">
        <v>2057</v>
      </c>
      <c r="D1266" s="1803"/>
      <c r="E1266" s="990"/>
      <c r="F1266" s="991"/>
      <c r="G1266" s="992"/>
      <c r="H1266" s="752"/>
      <c r="I1266" s="497"/>
      <c r="J1266" s="497"/>
      <c r="K1266" s="497"/>
      <c r="L1266" s="497"/>
    </row>
    <row r="1267" spans="2:12" ht="12.75">
      <c r="B1267" s="1759"/>
      <c r="C1267" s="995" t="s">
        <v>2058</v>
      </c>
      <c r="D1267" s="1798"/>
      <c r="E1267" s="897" t="s">
        <v>18</v>
      </c>
      <c r="F1267" s="967">
        <v>2</v>
      </c>
      <c r="G1267" s="1066"/>
      <c r="H1267" s="807">
        <f t="shared" ref="H1267" si="93">F1267*G1267</f>
        <v>0</v>
      </c>
      <c r="I1267" s="497"/>
      <c r="J1267" s="497"/>
      <c r="K1267" s="497"/>
      <c r="L1267" s="497"/>
    </row>
    <row r="1268" spans="2:12" ht="89.25">
      <c r="B1268" s="996" t="s">
        <v>3489</v>
      </c>
      <c r="C1268" s="997" t="s">
        <v>2059</v>
      </c>
      <c r="D1268" s="1089"/>
      <c r="E1268" s="998"/>
      <c r="F1268" s="999"/>
      <c r="G1268" s="1000"/>
      <c r="H1268" s="806"/>
      <c r="I1268" s="497"/>
      <c r="J1268" s="497"/>
      <c r="K1268" s="497"/>
      <c r="L1268" s="497"/>
    </row>
    <row r="1269" spans="2:12" ht="12.75">
      <c r="B1269" s="1804" t="s">
        <v>3490</v>
      </c>
      <c r="C1269" s="791">
        <v>18</v>
      </c>
      <c r="D1269" s="1803"/>
      <c r="E1269" s="1001"/>
      <c r="F1269" s="1002"/>
      <c r="G1269" s="1003"/>
      <c r="H1269" s="740"/>
      <c r="I1269" s="497"/>
      <c r="J1269" s="497"/>
      <c r="K1269" s="497"/>
      <c r="L1269" s="497"/>
    </row>
    <row r="1270" spans="2:12" ht="12.75">
      <c r="B1270" s="1794"/>
      <c r="C1270" s="983" t="s">
        <v>1758</v>
      </c>
      <c r="D1270" s="1803"/>
      <c r="E1270" s="987"/>
      <c r="F1270" s="988"/>
      <c r="G1270" s="989"/>
      <c r="H1270" s="745"/>
      <c r="I1270" s="497"/>
      <c r="J1270" s="497"/>
      <c r="K1270" s="497"/>
      <c r="L1270" s="497"/>
    </row>
    <row r="1271" spans="2:12" ht="12.75">
      <c r="B1271" s="1794"/>
      <c r="C1271" s="994" t="s">
        <v>2060</v>
      </c>
      <c r="D1271" s="1803"/>
      <c r="E1271" s="987"/>
      <c r="F1271" s="988"/>
      <c r="G1271" s="989"/>
      <c r="H1271" s="745"/>
      <c r="I1271" s="497"/>
      <c r="J1271" s="497"/>
      <c r="K1271" s="497"/>
      <c r="L1271" s="497"/>
    </row>
    <row r="1272" spans="2:12" ht="12.75">
      <c r="B1272" s="1794"/>
      <c r="C1272" s="994" t="s">
        <v>1759</v>
      </c>
      <c r="D1272" s="1803"/>
      <c r="E1272" s="987"/>
      <c r="F1272" s="988"/>
      <c r="G1272" s="989"/>
      <c r="H1272" s="745"/>
      <c r="I1272" s="497"/>
      <c r="J1272" s="497"/>
      <c r="K1272" s="497"/>
      <c r="L1272" s="497"/>
    </row>
    <row r="1273" spans="2:12" ht="12.75">
      <c r="B1273" s="1794"/>
      <c r="C1273" s="994" t="s">
        <v>1760</v>
      </c>
      <c r="D1273" s="1803"/>
      <c r="E1273" s="987"/>
      <c r="F1273" s="988"/>
      <c r="G1273" s="989"/>
      <c r="H1273" s="745"/>
      <c r="I1273" s="497"/>
      <c r="J1273" s="497"/>
      <c r="K1273" s="497"/>
      <c r="L1273" s="497"/>
    </row>
    <row r="1274" spans="2:12" ht="12.75">
      <c r="B1274" s="1794"/>
      <c r="C1274" s="994" t="s">
        <v>2061</v>
      </c>
      <c r="D1274" s="1803"/>
      <c r="E1274" s="987"/>
      <c r="F1274" s="988"/>
      <c r="G1274" s="989"/>
      <c r="H1274" s="745"/>
      <c r="I1274" s="497"/>
      <c r="J1274" s="497"/>
      <c r="K1274" s="497"/>
      <c r="L1274" s="497"/>
    </row>
    <row r="1275" spans="2:12" ht="12.75">
      <c r="B1275" s="1794"/>
      <c r="C1275" s="994" t="s">
        <v>2062</v>
      </c>
      <c r="D1275" s="1803"/>
      <c r="E1275" s="987"/>
      <c r="F1275" s="988"/>
      <c r="G1275" s="989"/>
      <c r="H1275" s="745"/>
      <c r="I1275" s="497"/>
      <c r="J1275" s="497"/>
      <c r="K1275" s="497"/>
      <c r="L1275" s="497"/>
    </row>
    <row r="1276" spans="2:12" ht="12.75">
      <c r="B1276" s="1794"/>
      <c r="C1276" s="994" t="s">
        <v>1695</v>
      </c>
      <c r="D1276" s="1803"/>
      <c r="E1276" s="987"/>
      <c r="F1276" s="988"/>
      <c r="G1276" s="989"/>
      <c r="H1276" s="745"/>
      <c r="I1276" s="497"/>
      <c r="J1276" s="497"/>
      <c r="K1276" s="497"/>
      <c r="L1276" s="497"/>
    </row>
    <row r="1277" spans="2:12" ht="12.75">
      <c r="B1277" s="1794"/>
      <c r="C1277" s="994" t="s">
        <v>1696</v>
      </c>
      <c r="D1277" s="1803"/>
      <c r="E1277" s="987"/>
      <c r="F1277" s="988"/>
      <c r="G1277" s="989"/>
      <c r="H1277" s="745"/>
      <c r="I1277" s="497"/>
      <c r="J1277" s="497"/>
      <c r="K1277" s="497"/>
      <c r="L1277" s="497"/>
    </row>
    <row r="1278" spans="2:12" ht="12.75">
      <c r="B1278" s="1794"/>
      <c r="C1278" s="994" t="s">
        <v>2063</v>
      </c>
      <c r="D1278" s="1803"/>
      <c r="E1278" s="987"/>
      <c r="F1278" s="988"/>
      <c r="G1278" s="989"/>
      <c r="H1278" s="745"/>
      <c r="I1278" s="497"/>
      <c r="J1278" s="497"/>
      <c r="K1278" s="497"/>
      <c r="L1278" s="497"/>
    </row>
    <row r="1279" spans="2:12" ht="12.75">
      <c r="B1279" s="1794"/>
      <c r="C1279" s="994" t="s">
        <v>2064</v>
      </c>
      <c r="D1279" s="1803"/>
      <c r="E1279" s="987"/>
      <c r="F1279" s="988"/>
      <c r="G1279" s="989"/>
      <c r="H1279" s="745"/>
      <c r="I1279" s="497"/>
      <c r="J1279" s="497"/>
      <c r="K1279" s="497"/>
      <c r="L1279" s="497"/>
    </row>
    <row r="1280" spans="2:12" ht="12.75">
      <c r="B1280" s="1794"/>
      <c r="C1280" s="994" t="s">
        <v>2065</v>
      </c>
      <c r="D1280" s="1803"/>
      <c r="E1280" s="987"/>
      <c r="F1280" s="988"/>
      <c r="G1280" s="989"/>
      <c r="H1280" s="745"/>
      <c r="I1280" s="497"/>
      <c r="J1280" s="497"/>
      <c r="K1280" s="497"/>
      <c r="L1280" s="497"/>
    </row>
    <row r="1281" spans="2:12" ht="12.75">
      <c r="B1281" s="1794"/>
      <c r="C1281" s="994" t="s">
        <v>2066</v>
      </c>
      <c r="D1281" s="1803"/>
      <c r="E1281" s="987"/>
      <c r="F1281" s="988"/>
      <c r="G1281" s="989"/>
      <c r="H1281" s="745"/>
      <c r="I1281" s="497"/>
      <c r="J1281" s="497"/>
      <c r="K1281" s="497"/>
      <c r="L1281" s="497"/>
    </row>
    <row r="1282" spans="2:12" ht="12.75">
      <c r="B1282" s="1794"/>
      <c r="C1282" s="994" t="s">
        <v>2067</v>
      </c>
      <c r="D1282" s="1803"/>
      <c r="E1282" s="987"/>
      <c r="F1282" s="988"/>
      <c r="G1282" s="989"/>
      <c r="H1282" s="745"/>
      <c r="I1282" s="497"/>
      <c r="J1282" s="497"/>
      <c r="K1282" s="497"/>
      <c r="L1282" s="497"/>
    </row>
    <row r="1283" spans="2:12" ht="12.75">
      <c r="B1283" s="1794"/>
      <c r="C1283" s="994" t="s">
        <v>1765</v>
      </c>
      <c r="D1283" s="1803"/>
      <c r="E1283" s="990"/>
      <c r="F1283" s="991"/>
      <c r="G1283" s="992"/>
      <c r="H1283" s="752"/>
      <c r="I1283" s="497"/>
      <c r="J1283" s="497"/>
      <c r="K1283" s="497"/>
      <c r="L1283" s="497"/>
    </row>
    <row r="1284" spans="2:12" ht="25.5">
      <c r="B1284" s="1795"/>
      <c r="C1284" s="995" t="s">
        <v>2068</v>
      </c>
      <c r="D1284" s="1797"/>
      <c r="E1284" s="897" t="s">
        <v>18</v>
      </c>
      <c r="F1284" s="967">
        <v>3</v>
      </c>
      <c r="G1284" s="1067"/>
      <c r="H1284" s="812">
        <f t="shared" ref="H1284" si="94">F1284*G1284</f>
        <v>0</v>
      </c>
      <c r="I1284" s="497"/>
      <c r="J1284" s="497"/>
      <c r="K1284" s="497"/>
      <c r="L1284" s="497"/>
    </row>
    <row r="1285" spans="2:12" ht="12.75">
      <c r="B1285" s="1794" t="s">
        <v>3491</v>
      </c>
      <c r="C1285" s="976">
        <v>24</v>
      </c>
      <c r="D1285" s="1796"/>
      <c r="E1285" s="1001"/>
      <c r="F1285" s="1002"/>
      <c r="G1285" s="1003"/>
      <c r="H1285" s="740"/>
      <c r="I1285" s="497"/>
      <c r="J1285" s="497"/>
      <c r="K1285" s="497"/>
      <c r="L1285" s="497"/>
    </row>
    <row r="1286" spans="2:12" ht="12.75">
      <c r="B1286" s="1794"/>
      <c r="C1286" s="983" t="s">
        <v>1758</v>
      </c>
      <c r="D1286" s="1797"/>
      <c r="E1286" s="987"/>
      <c r="F1286" s="988"/>
      <c r="G1286" s="989"/>
      <c r="H1286" s="745"/>
      <c r="I1286" s="497"/>
      <c r="J1286" s="497"/>
      <c r="K1286" s="497"/>
      <c r="L1286" s="497"/>
    </row>
    <row r="1287" spans="2:12" ht="12.75">
      <c r="B1287" s="1794"/>
      <c r="C1287" s="994" t="s">
        <v>2069</v>
      </c>
      <c r="D1287" s="1797"/>
      <c r="E1287" s="987"/>
      <c r="F1287" s="988"/>
      <c r="G1287" s="989"/>
      <c r="H1287" s="745"/>
      <c r="I1287" s="497"/>
      <c r="J1287" s="497"/>
      <c r="K1287" s="497"/>
      <c r="L1287" s="497"/>
    </row>
    <row r="1288" spans="2:12" ht="12.75">
      <c r="B1288" s="1794"/>
      <c r="C1288" s="994" t="s">
        <v>1759</v>
      </c>
      <c r="D1288" s="1797"/>
      <c r="E1288" s="987"/>
      <c r="F1288" s="988"/>
      <c r="G1288" s="989"/>
      <c r="H1288" s="745"/>
      <c r="I1288" s="497"/>
      <c r="J1288" s="497"/>
      <c r="K1288" s="497"/>
      <c r="L1288" s="497"/>
    </row>
    <row r="1289" spans="2:12" ht="12.75">
      <c r="B1289" s="1794"/>
      <c r="C1289" s="994" t="s">
        <v>1760</v>
      </c>
      <c r="D1289" s="1797"/>
      <c r="E1289" s="987"/>
      <c r="F1289" s="988"/>
      <c r="G1289" s="989"/>
      <c r="H1289" s="745"/>
      <c r="I1289" s="497"/>
      <c r="J1289" s="497"/>
      <c r="K1289" s="497"/>
      <c r="L1289" s="497"/>
    </row>
    <row r="1290" spans="2:12" ht="12.75">
      <c r="B1290" s="1794"/>
      <c r="C1290" s="994" t="s">
        <v>2070</v>
      </c>
      <c r="D1290" s="1797"/>
      <c r="E1290" s="987"/>
      <c r="F1290" s="988"/>
      <c r="G1290" s="989"/>
      <c r="H1290" s="745"/>
      <c r="I1290" s="497"/>
      <c r="J1290" s="497"/>
      <c r="K1290" s="497"/>
      <c r="L1290" s="497"/>
    </row>
    <row r="1291" spans="2:12" ht="12.75">
      <c r="B1291" s="1794"/>
      <c r="C1291" s="994" t="s">
        <v>2071</v>
      </c>
      <c r="D1291" s="1797"/>
      <c r="E1291" s="987"/>
      <c r="F1291" s="988"/>
      <c r="G1291" s="989"/>
      <c r="H1291" s="745"/>
      <c r="I1291" s="497"/>
      <c r="J1291" s="497"/>
      <c r="K1291" s="497"/>
      <c r="L1291" s="497"/>
    </row>
    <row r="1292" spans="2:12" ht="12.75">
      <c r="B1292" s="1794"/>
      <c r="C1292" s="994" t="s">
        <v>1695</v>
      </c>
      <c r="D1292" s="1797"/>
      <c r="E1292" s="987"/>
      <c r="F1292" s="988"/>
      <c r="G1292" s="989"/>
      <c r="H1292" s="745"/>
      <c r="I1292" s="497"/>
      <c r="J1292" s="497"/>
      <c r="K1292" s="497"/>
      <c r="L1292" s="497"/>
    </row>
    <row r="1293" spans="2:12" ht="12.75">
      <c r="B1293" s="1794"/>
      <c r="C1293" s="994" t="s">
        <v>1696</v>
      </c>
      <c r="D1293" s="1797"/>
      <c r="E1293" s="987"/>
      <c r="F1293" s="988"/>
      <c r="G1293" s="989"/>
      <c r="H1293" s="745"/>
      <c r="I1293" s="497"/>
      <c r="J1293" s="497"/>
      <c r="K1293" s="497"/>
      <c r="L1293" s="497"/>
    </row>
    <row r="1294" spans="2:12" ht="12.75">
      <c r="B1294" s="1794"/>
      <c r="C1294" s="994" t="s">
        <v>2072</v>
      </c>
      <c r="D1294" s="1797"/>
      <c r="E1294" s="987"/>
      <c r="F1294" s="988"/>
      <c r="G1294" s="989"/>
      <c r="H1294" s="745"/>
      <c r="I1294" s="497"/>
      <c r="J1294" s="497"/>
      <c r="K1294" s="497"/>
      <c r="L1294" s="497"/>
    </row>
    <row r="1295" spans="2:12" ht="12.75">
      <c r="B1295" s="1794"/>
      <c r="C1295" s="994" t="s">
        <v>2064</v>
      </c>
      <c r="D1295" s="1797"/>
      <c r="E1295" s="987"/>
      <c r="F1295" s="988"/>
      <c r="G1295" s="989"/>
      <c r="H1295" s="745"/>
      <c r="I1295" s="497"/>
      <c r="J1295" s="497"/>
      <c r="K1295" s="497"/>
      <c r="L1295" s="497"/>
    </row>
    <row r="1296" spans="2:12" ht="12.75">
      <c r="B1296" s="1794"/>
      <c r="C1296" s="994" t="s">
        <v>2073</v>
      </c>
      <c r="D1296" s="1797"/>
      <c r="E1296" s="987"/>
      <c r="F1296" s="988"/>
      <c r="G1296" s="989"/>
      <c r="H1296" s="745"/>
      <c r="I1296" s="497"/>
      <c r="J1296" s="497"/>
      <c r="K1296" s="497"/>
      <c r="L1296" s="497"/>
    </row>
    <row r="1297" spans="2:12" ht="12.75">
      <c r="B1297" s="1794"/>
      <c r="C1297" s="994" t="s">
        <v>2074</v>
      </c>
      <c r="D1297" s="1797"/>
      <c r="E1297" s="987"/>
      <c r="F1297" s="988"/>
      <c r="G1297" s="989"/>
      <c r="H1297" s="745"/>
      <c r="I1297" s="497"/>
      <c r="J1297" s="497"/>
      <c r="K1297" s="497"/>
      <c r="L1297" s="497"/>
    </row>
    <row r="1298" spans="2:12" ht="12.75">
      <c r="B1298" s="1794"/>
      <c r="C1298" s="994" t="s">
        <v>2075</v>
      </c>
      <c r="D1298" s="1797"/>
      <c r="E1298" s="987"/>
      <c r="F1298" s="988"/>
      <c r="G1298" s="989"/>
      <c r="H1298" s="745"/>
      <c r="I1298" s="497"/>
      <c r="J1298" s="497"/>
      <c r="K1298" s="497"/>
      <c r="L1298" s="497"/>
    </row>
    <row r="1299" spans="2:12" ht="12.75">
      <c r="B1299" s="1794"/>
      <c r="C1299" s="994" t="s">
        <v>1765</v>
      </c>
      <c r="D1299" s="1797"/>
      <c r="E1299" s="990"/>
      <c r="F1299" s="991"/>
      <c r="G1299" s="992"/>
      <c r="H1299" s="752"/>
      <c r="I1299" s="497"/>
      <c r="J1299" s="497"/>
      <c r="K1299" s="497"/>
      <c r="L1299" s="497"/>
    </row>
    <row r="1300" spans="2:12" ht="25.5">
      <c r="B1300" s="1795"/>
      <c r="C1300" s="995" t="s">
        <v>2076</v>
      </c>
      <c r="D1300" s="1798"/>
      <c r="E1300" s="897" t="s">
        <v>18</v>
      </c>
      <c r="F1300" s="967">
        <v>2</v>
      </c>
      <c r="G1300" s="1067"/>
      <c r="H1300" s="812">
        <f t="shared" ref="H1300" si="95">F1300*G1300</f>
        <v>0</v>
      </c>
      <c r="I1300" s="497"/>
      <c r="J1300" s="497"/>
      <c r="K1300" s="497"/>
      <c r="L1300" s="497"/>
    </row>
    <row r="1301" spans="2:12" ht="76.5">
      <c r="B1301" s="1788" t="s">
        <v>3492</v>
      </c>
      <c r="C1301" s="819" t="s">
        <v>4305</v>
      </c>
      <c r="D1301" s="1799"/>
      <c r="E1301" s="998"/>
      <c r="F1301" s="999"/>
      <c r="G1301" s="1000"/>
      <c r="H1301" s="806"/>
      <c r="I1301" s="497"/>
      <c r="J1301" s="497"/>
      <c r="K1301" s="497"/>
      <c r="L1301" s="497"/>
    </row>
    <row r="1302" spans="2:12" ht="12.75">
      <c r="B1302" s="1789"/>
      <c r="C1302" s="1004" t="s">
        <v>3493</v>
      </c>
      <c r="D1302" s="1800"/>
      <c r="E1302" s="1005" t="s">
        <v>70</v>
      </c>
      <c r="F1302" s="1006">
        <v>85</v>
      </c>
      <c r="G1302" s="1066"/>
      <c r="H1302" s="807">
        <f t="shared" ref="H1302:H1309" si="96">F1302*G1302</f>
        <v>0</v>
      </c>
      <c r="I1302" s="497"/>
      <c r="J1302" s="497"/>
      <c r="K1302" s="497"/>
      <c r="L1302" s="497"/>
    </row>
    <row r="1303" spans="2:12" ht="12.75">
      <c r="B1303" s="1789"/>
      <c r="C1303" s="1004" t="s">
        <v>3494</v>
      </c>
      <c r="D1303" s="1800"/>
      <c r="E1303" s="1005" t="s">
        <v>70</v>
      </c>
      <c r="F1303" s="1007">
        <v>80</v>
      </c>
      <c r="G1303" s="1066"/>
      <c r="H1303" s="807">
        <f t="shared" si="96"/>
        <v>0</v>
      </c>
      <c r="I1303" s="497"/>
      <c r="J1303" s="497"/>
      <c r="K1303" s="497"/>
      <c r="L1303" s="497"/>
    </row>
    <row r="1304" spans="2:12" ht="12.75">
      <c r="B1304" s="1789"/>
      <c r="C1304" s="1004" t="s">
        <v>3495</v>
      </c>
      <c r="D1304" s="1800"/>
      <c r="E1304" s="1005" t="s">
        <v>70</v>
      </c>
      <c r="F1304" s="1007">
        <v>85</v>
      </c>
      <c r="G1304" s="1066"/>
      <c r="H1304" s="807">
        <f t="shared" si="96"/>
        <v>0</v>
      </c>
      <c r="I1304" s="497"/>
      <c r="J1304" s="497"/>
      <c r="K1304" s="497"/>
      <c r="L1304" s="497"/>
    </row>
    <row r="1305" spans="2:12" ht="12.75">
      <c r="B1305" s="1790"/>
      <c r="C1305" s="1004" t="s">
        <v>3496</v>
      </c>
      <c r="D1305" s="1801"/>
      <c r="E1305" s="1005" t="s">
        <v>70</v>
      </c>
      <c r="F1305" s="1007">
        <v>80</v>
      </c>
      <c r="G1305" s="1066"/>
      <c r="H1305" s="807">
        <f t="shared" si="96"/>
        <v>0</v>
      </c>
      <c r="I1305" s="497"/>
      <c r="J1305" s="497"/>
      <c r="K1305" s="497"/>
      <c r="L1305" s="497"/>
    </row>
    <row r="1306" spans="2:12" ht="38.25">
      <c r="B1306" s="996" t="s">
        <v>3497</v>
      </c>
      <c r="C1306" s="14" t="s">
        <v>2077</v>
      </c>
      <c r="D1306" s="1085"/>
      <c r="E1306" s="1005" t="s">
        <v>70</v>
      </c>
      <c r="F1306" s="210">
        <v>15</v>
      </c>
      <c r="G1306" s="1066"/>
      <c r="H1306" s="807">
        <f t="shared" si="96"/>
        <v>0</v>
      </c>
      <c r="I1306" s="497"/>
      <c r="J1306" s="497"/>
      <c r="K1306" s="497"/>
      <c r="L1306" s="497"/>
    </row>
    <row r="1307" spans="2:12" ht="25.5">
      <c r="B1307" s="996" t="s">
        <v>3498</v>
      </c>
      <c r="C1307" s="16" t="s">
        <v>2078</v>
      </c>
      <c r="D1307" s="1083"/>
      <c r="E1307" s="1005" t="s">
        <v>70</v>
      </c>
      <c r="F1307" s="947">
        <v>18</v>
      </c>
      <c r="G1307" s="1066"/>
      <c r="H1307" s="807">
        <f t="shared" si="96"/>
        <v>0</v>
      </c>
      <c r="I1307" s="497"/>
      <c r="J1307" s="497"/>
      <c r="K1307" s="497"/>
      <c r="L1307" s="497"/>
    </row>
    <row r="1308" spans="2:12" ht="38.25">
      <c r="B1308" s="996" t="s">
        <v>3499</v>
      </c>
      <c r="C1308" s="819" t="s">
        <v>2079</v>
      </c>
      <c r="D1308" s="1090"/>
      <c r="E1308" s="1008" t="s">
        <v>18</v>
      </c>
      <c r="F1308" s="1009">
        <v>5</v>
      </c>
      <c r="G1308" s="1066"/>
      <c r="H1308" s="807">
        <f t="shared" si="96"/>
        <v>0</v>
      </c>
      <c r="I1308" s="497"/>
      <c r="J1308" s="497"/>
      <c r="K1308" s="497"/>
      <c r="L1308" s="497"/>
    </row>
    <row r="1309" spans="2:12" ht="63.75">
      <c r="B1309" s="996" t="s">
        <v>3500</v>
      </c>
      <c r="C1309" s="15" t="s">
        <v>2080</v>
      </c>
      <c r="D1309" s="1087"/>
      <c r="E1309" s="1010" t="s">
        <v>18</v>
      </c>
      <c r="F1309" s="1011">
        <v>1</v>
      </c>
      <c r="G1309" s="1066"/>
      <c r="H1309" s="807">
        <f t="shared" si="96"/>
        <v>0</v>
      </c>
      <c r="I1309" s="497"/>
      <c r="J1309" s="497"/>
      <c r="K1309" s="497"/>
      <c r="L1309" s="497"/>
    </row>
    <row r="1310" spans="2:12" ht="38.25">
      <c r="B1310" s="1788" t="s">
        <v>3501</v>
      </c>
      <c r="C1310" s="1012" t="s">
        <v>2081</v>
      </c>
      <c r="D1310" s="1812"/>
      <c r="E1310" s="998"/>
      <c r="F1310" s="1013"/>
      <c r="G1310" s="1000"/>
      <c r="H1310" s="806"/>
      <c r="I1310" s="497"/>
      <c r="J1310" s="497"/>
      <c r="K1310" s="497"/>
      <c r="L1310" s="497"/>
    </row>
    <row r="1311" spans="2:12" ht="25.5">
      <c r="B1311" s="1790"/>
      <c r="C1311" s="1014" t="s">
        <v>2082</v>
      </c>
      <c r="D1311" s="1801"/>
      <c r="E1311" s="1010" t="s">
        <v>18</v>
      </c>
      <c r="F1311" s="1015">
        <v>1</v>
      </c>
      <c r="G1311" s="1066"/>
      <c r="H1311" s="807">
        <f t="shared" ref="H1311" si="97">F1311*G1311</f>
        <v>0</v>
      </c>
      <c r="I1311" s="497"/>
      <c r="J1311" s="497"/>
      <c r="K1311" s="497"/>
      <c r="L1311" s="497"/>
    </row>
    <row r="1312" spans="2:12" ht="12.75">
      <c r="B1312" s="590"/>
      <c r="C1312" s="591"/>
      <c r="D1312" s="1079"/>
      <c r="E1312" s="592"/>
      <c r="F1312" s="567"/>
      <c r="G1312" s="593"/>
      <c r="H1312" s="594"/>
      <c r="I1312" s="497"/>
      <c r="J1312" s="497"/>
      <c r="K1312" s="497"/>
      <c r="L1312" s="497"/>
    </row>
    <row r="1313" spans="2:12" ht="12.75">
      <c r="B1313" s="852" t="s">
        <v>2937</v>
      </c>
      <c r="C1313" s="1448" t="s">
        <v>3502</v>
      </c>
      <c r="D1313" s="1449"/>
      <c r="E1313" s="1449"/>
      <c r="F1313" s="1449"/>
      <c r="G1313" s="1450"/>
      <c r="H1313" s="428">
        <f>SUM(H1234:H1312)</f>
        <v>0</v>
      </c>
      <c r="I1313" s="497"/>
      <c r="J1313" s="497"/>
      <c r="K1313" s="497"/>
      <c r="L1313" s="497"/>
    </row>
    <row r="1314" spans="2:12" ht="12.75">
      <c r="B1314" s="1526"/>
      <c r="C1314" s="1527"/>
      <c r="D1314" s="1527"/>
      <c r="E1314" s="1527"/>
      <c r="F1314" s="1527"/>
      <c r="G1314" s="1527"/>
      <c r="H1314" s="1528"/>
      <c r="I1314" s="497"/>
      <c r="J1314" s="497"/>
      <c r="K1314" s="497"/>
      <c r="L1314" s="497"/>
    </row>
    <row r="1315" spans="2:12" ht="12.75">
      <c r="B1315" s="853" t="s">
        <v>2938</v>
      </c>
      <c r="C1315" s="1774" t="s">
        <v>2083</v>
      </c>
      <c r="D1315" s="1775"/>
      <c r="E1315" s="1775"/>
      <c r="F1315" s="1775"/>
      <c r="G1315" s="1775"/>
      <c r="H1315" s="1776"/>
      <c r="I1315" s="497"/>
      <c r="J1315" s="497"/>
      <c r="K1315" s="497"/>
      <c r="L1315" s="497"/>
    </row>
    <row r="1316" spans="2:12" ht="12.75">
      <c r="B1316" s="1763"/>
      <c r="C1316" s="1764"/>
      <c r="D1316" s="1764"/>
      <c r="E1316" s="1786"/>
      <c r="F1316" s="1786"/>
      <c r="G1316" s="1786"/>
      <c r="H1316" s="1787"/>
      <c r="I1316" s="497"/>
      <c r="J1316" s="497"/>
      <c r="K1316" s="497"/>
      <c r="L1316" s="497"/>
    </row>
    <row r="1317" spans="2:12" ht="15.75" customHeight="1">
      <c r="B1317" s="1805" t="s">
        <v>2084</v>
      </c>
      <c r="C1317" s="1806"/>
      <c r="D1317" s="1806"/>
      <c r="E1317" s="1806"/>
      <c r="F1317" s="1806"/>
      <c r="G1317" s="1806"/>
      <c r="H1317" s="1807"/>
      <c r="I1317" s="497"/>
      <c r="J1317" s="497"/>
      <c r="K1317" s="497"/>
      <c r="L1317" s="497"/>
    </row>
    <row r="1318" spans="2:12" ht="12.75">
      <c r="B1318" s="1808" t="s">
        <v>3503</v>
      </c>
      <c r="C1318" s="1016" t="s">
        <v>2085</v>
      </c>
      <c r="D1318" s="1810"/>
      <c r="E1318" s="1017"/>
      <c r="F1318" s="182"/>
      <c r="G1318" s="165"/>
      <c r="H1318" s="740"/>
      <c r="I1318" s="497"/>
      <c r="J1318" s="497"/>
      <c r="K1318" s="497"/>
      <c r="L1318" s="497"/>
    </row>
    <row r="1319" spans="2:12" ht="15.75" customHeight="1">
      <c r="B1319" s="1809"/>
      <c r="C1319" s="1018" t="s">
        <v>2086</v>
      </c>
      <c r="D1319" s="1811"/>
      <c r="E1319" s="1019"/>
      <c r="F1319" s="199"/>
      <c r="G1319" s="166"/>
      <c r="H1319" s="745"/>
      <c r="I1319" s="497"/>
      <c r="J1319" s="497"/>
      <c r="K1319" s="497"/>
      <c r="L1319" s="497"/>
    </row>
    <row r="1320" spans="2:12" ht="12.75">
      <c r="B1320" s="1809"/>
      <c r="C1320" s="1020" t="s">
        <v>4679</v>
      </c>
      <c r="D1320" s="1811"/>
      <c r="E1320" s="888"/>
      <c r="F1320" s="926"/>
      <c r="G1320" s="1021"/>
      <c r="H1320" s="745"/>
      <c r="I1320" s="497"/>
      <c r="J1320" s="497"/>
      <c r="K1320" s="497"/>
      <c r="L1320" s="497"/>
    </row>
    <row r="1321" spans="2:12" ht="25.5">
      <c r="B1321" s="1809"/>
      <c r="C1321" s="1020" t="s">
        <v>4680</v>
      </c>
      <c r="D1321" s="1811"/>
      <c r="E1321" s="888"/>
      <c r="F1321" s="926"/>
      <c r="G1321" s="1021"/>
      <c r="H1321" s="745"/>
      <c r="I1321" s="497"/>
      <c r="J1321" s="497"/>
      <c r="K1321" s="497"/>
      <c r="L1321" s="497"/>
    </row>
    <row r="1322" spans="2:12" ht="25.5">
      <c r="B1322" s="1809"/>
      <c r="C1322" s="1020" t="s">
        <v>4680</v>
      </c>
      <c r="D1322" s="1811"/>
      <c r="E1322" s="888"/>
      <c r="F1322" s="926"/>
      <c r="G1322" s="1021"/>
      <c r="H1322" s="745"/>
      <c r="I1322" s="497"/>
      <c r="J1322" s="497"/>
      <c r="K1322" s="497"/>
      <c r="L1322" s="497"/>
    </row>
    <row r="1323" spans="2:12" ht="12.75">
      <c r="B1323" s="1809"/>
      <c r="C1323" s="1020" t="s">
        <v>4681</v>
      </c>
      <c r="D1323" s="1811"/>
      <c r="E1323" s="888"/>
      <c r="F1323" s="926"/>
      <c r="G1323" s="1021"/>
      <c r="H1323" s="745"/>
      <c r="I1323" s="497"/>
      <c r="J1323" s="497"/>
      <c r="K1323" s="497"/>
      <c r="L1323" s="497"/>
    </row>
    <row r="1324" spans="2:12" ht="12.75">
      <c r="B1324" s="1809"/>
      <c r="C1324" s="1020" t="s">
        <v>4682</v>
      </c>
      <c r="D1324" s="1811"/>
      <c r="E1324" s="888"/>
      <c r="F1324" s="926"/>
      <c r="G1324" s="1021"/>
      <c r="H1324" s="745"/>
      <c r="I1324" s="497"/>
      <c r="J1324" s="497"/>
      <c r="K1324" s="497"/>
      <c r="L1324" s="497"/>
    </row>
    <row r="1325" spans="2:12" ht="12.75">
      <c r="B1325" s="1809"/>
      <c r="C1325" s="1022" t="s">
        <v>4678</v>
      </c>
      <c r="D1325" s="1811"/>
      <c r="E1325" s="167" t="s">
        <v>18</v>
      </c>
      <c r="F1325" s="183">
        <v>1</v>
      </c>
      <c r="G1325" s="1066"/>
      <c r="H1325" s="807">
        <f t="shared" ref="H1325" si="98">F1325*G1325</f>
        <v>0</v>
      </c>
      <c r="I1325" s="497"/>
      <c r="J1325" s="497"/>
      <c r="K1325" s="497"/>
      <c r="L1325" s="497"/>
    </row>
    <row r="1326" spans="2:12" ht="12.75">
      <c r="B1326" s="1788" t="s">
        <v>3504</v>
      </c>
      <c r="C1326" s="1023" t="s">
        <v>2087</v>
      </c>
      <c r="D1326" s="1818"/>
      <c r="E1326" s="1024"/>
      <c r="F1326" s="1025"/>
      <c r="G1326" s="1026"/>
      <c r="H1326" s="740"/>
      <c r="I1326" s="497"/>
      <c r="J1326" s="497"/>
      <c r="K1326" s="497"/>
      <c r="L1326" s="497"/>
    </row>
    <row r="1327" spans="2:12" ht="25.5">
      <c r="B1327" s="1789"/>
      <c r="C1327" s="1023" t="s">
        <v>2088</v>
      </c>
      <c r="D1327" s="1819"/>
      <c r="E1327" s="1027"/>
      <c r="F1327" s="1028"/>
      <c r="G1327" s="1021"/>
      <c r="H1327" s="745"/>
      <c r="I1327" s="497"/>
      <c r="J1327" s="497"/>
      <c r="K1327" s="497"/>
      <c r="L1327" s="497"/>
    </row>
    <row r="1328" spans="2:12" ht="63.75">
      <c r="B1328" s="1789"/>
      <c r="C1328" s="1020" t="s">
        <v>4685</v>
      </c>
      <c r="D1328" s="1819"/>
      <c r="E1328" s="888"/>
      <c r="F1328" s="1028"/>
      <c r="G1328" s="1021"/>
      <c r="H1328" s="745"/>
      <c r="I1328" s="497"/>
      <c r="J1328" s="497"/>
      <c r="K1328" s="497"/>
      <c r="L1328" s="497"/>
    </row>
    <row r="1329" spans="2:12" ht="25.5">
      <c r="B1329" s="1789"/>
      <c r="C1329" s="216" t="s">
        <v>4686</v>
      </c>
      <c r="D1329" s="1820"/>
      <c r="E1329" s="888"/>
      <c r="F1329" s="926"/>
      <c r="G1329" s="1021"/>
      <c r="H1329" s="745"/>
      <c r="I1329" s="497"/>
      <c r="J1329" s="497"/>
      <c r="K1329" s="497"/>
      <c r="L1329" s="497"/>
    </row>
    <row r="1330" spans="2:12" ht="25.5">
      <c r="B1330" s="1789"/>
      <c r="C1330" s="216" t="s">
        <v>4684</v>
      </c>
      <c r="D1330" s="1820"/>
      <c r="E1330" s="888"/>
      <c r="F1330" s="926"/>
      <c r="G1330" s="1021"/>
      <c r="H1330" s="745"/>
      <c r="I1330" s="497"/>
      <c r="J1330" s="497"/>
      <c r="K1330" s="497"/>
      <c r="L1330" s="497"/>
    </row>
    <row r="1331" spans="2:12" ht="12.75">
      <c r="B1331" s="1789"/>
      <c r="C1331" s="1029" t="s">
        <v>4683</v>
      </c>
      <c r="D1331" s="1820"/>
      <c r="E1331" s="888"/>
      <c r="F1331" s="1028"/>
      <c r="G1331" s="1021"/>
      <c r="H1331" s="745"/>
      <c r="I1331" s="497"/>
      <c r="J1331" s="497"/>
      <c r="K1331" s="497"/>
      <c r="L1331" s="497"/>
    </row>
    <row r="1332" spans="2:12" ht="12.75">
      <c r="B1332" s="1789"/>
      <c r="C1332" s="1030" t="s">
        <v>4687</v>
      </c>
      <c r="D1332" s="1820"/>
      <c r="E1332" s="191" t="s">
        <v>18</v>
      </c>
      <c r="F1332" s="185">
        <v>1</v>
      </c>
      <c r="G1332" s="1066"/>
      <c r="H1332" s="807">
        <f t="shared" ref="H1332" si="99">F1332*G1332</f>
        <v>0</v>
      </c>
      <c r="I1332" s="497"/>
      <c r="J1332" s="497"/>
      <c r="K1332" s="497"/>
      <c r="L1332" s="497"/>
    </row>
    <row r="1333" spans="2:12" ht="25.5">
      <c r="B1333" s="1788" t="s">
        <v>3505</v>
      </c>
      <c r="C1333" s="1023" t="s">
        <v>2089</v>
      </c>
      <c r="D1333" s="1821"/>
      <c r="E1333" s="1024"/>
      <c r="F1333" s="1025"/>
      <c r="G1333" s="1026"/>
      <c r="H1333" s="740"/>
      <c r="I1333" s="497"/>
      <c r="J1333" s="497"/>
      <c r="K1333" s="497"/>
      <c r="L1333" s="497"/>
    </row>
    <row r="1334" spans="2:12" ht="63.75">
      <c r="B1334" s="1789"/>
      <c r="C1334" s="1020" t="s">
        <v>4688</v>
      </c>
      <c r="D1334" s="1820"/>
      <c r="E1334" s="888"/>
      <c r="F1334" s="1028"/>
      <c r="G1334" s="1021"/>
      <c r="H1334" s="745"/>
      <c r="I1334" s="497"/>
      <c r="J1334" s="497"/>
      <c r="K1334" s="497"/>
      <c r="L1334" s="497"/>
    </row>
    <row r="1335" spans="2:12" ht="25.5">
      <c r="B1335" s="1789"/>
      <c r="C1335" s="216" t="s">
        <v>4689</v>
      </c>
      <c r="D1335" s="1820"/>
      <c r="E1335" s="888"/>
      <c r="F1335" s="926"/>
      <c r="G1335" s="1021"/>
      <c r="H1335" s="745"/>
      <c r="I1335" s="497"/>
      <c r="J1335" s="497"/>
      <c r="K1335" s="497"/>
      <c r="L1335" s="497"/>
    </row>
    <row r="1336" spans="2:12" ht="12.75">
      <c r="B1336" s="1789"/>
      <c r="C1336" s="1029" t="s">
        <v>4683</v>
      </c>
      <c r="D1336" s="1820"/>
      <c r="E1336" s="888"/>
      <c r="F1336" s="1028"/>
      <c r="G1336" s="1021"/>
      <c r="H1336" s="745"/>
      <c r="I1336" s="497"/>
      <c r="J1336" s="497"/>
      <c r="K1336" s="497"/>
      <c r="L1336" s="497"/>
    </row>
    <row r="1337" spans="2:12" ht="12.75">
      <c r="B1337" s="1790"/>
      <c r="C1337" s="1030" t="s">
        <v>4687</v>
      </c>
      <c r="D1337" s="1820"/>
      <c r="E1337" s="191" t="s">
        <v>18</v>
      </c>
      <c r="F1337" s="185">
        <v>1</v>
      </c>
      <c r="G1337" s="1066"/>
      <c r="H1337" s="812">
        <f t="shared" ref="H1337" si="100">F1337*G1337</f>
        <v>0</v>
      </c>
      <c r="I1337" s="497"/>
      <c r="J1337" s="497"/>
      <c r="K1337" s="497"/>
      <c r="L1337" s="497"/>
    </row>
    <row r="1338" spans="2:12" ht="12.75">
      <c r="B1338" s="1789" t="s">
        <v>3506</v>
      </c>
      <c r="C1338" s="1031" t="s">
        <v>2090</v>
      </c>
      <c r="D1338" s="1821"/>
      <c r="E1338" s="1024"/>
      <c r="F1338" s="1025"/>
      <c r="G1338" s="1026"/>
      <c r="H1338" s="740"/>
      <c r="I1338" s="497"/>
      <c r="J1338" s="497"/>
      <c r="K1338" s="497"/>
      <c r="L1338" s="497"/>
    </row>
    <row r="1339" spans="2:12" ht="15.75" customHeight="1">
      <c r="B1339" s="1789"/>
      <c r="C1339" s="1032" t="s">
        <v>2091</v>
      </c>
      <c r="D1339" s="1820"/>
      <c r="E1339" s="1027"/>
      <c r="F1339" s="1028"/>
      <c r="G1339" s="1021"/>
      <c r="H1339" s="745"/>
      <c r="I1339" s="497"/>
      <c r="J1339" s="497"/>
      <c r="K1339" s="497"/>
      <c r="L1339" s="497"/>
    </row>
    <row r="1340" spans="2:12" ht="63.75">
      <c r="B1340" s="1789"/>
      <c r="C1340" s="1023" t="s">
        <v>4324</v>
      </c>
      <c r="D1340" s="1820"/>
      <c r="E1340" s="218" t="s">
        <v>18</v>
      </c>
      <c r="F1340" s="217">
        <v>1</v>
      </c>
      <c r="G1340" s="1067"/>
      <c r="H1340" s="807">
        <f t="shared" ref="H1340" si="101">F1340*G1340</f>
        <v>0</v>
      </c>
      <c r="I1340" s="497"/>
      <c r="J1340" s="497"/>
      <c r="K1340" s="497"/>
      <c r="L1340" s="497"/>
    </row>
    <row r="1341" spans="2:12" ht="25.5">
      <c r="B1341" s="1788" t="s">
        <v>3507</v>
      </c>
      <c r="C1341" s="1033" t="s">
        <v>2092</v>
      </c>
      <c r="D1341" s="1816"/>
      <c r="E1341" s="1024"/>
      <c r="F1341" s="1025"/>
      <c r="G1341" s="1026"/>
      <c r="H1341" s="740"/>
      <c r="I1341" s="497"/>
      <c r="J1341" s="497"/>
      <c r="K1341" s="497"/>
      <c r="L1341" s="497"/>
    </row>
    <row r="1342" spans="2:12" ht="76.5">
      <c r="B1342" s="1789"/>
      <c r="C1342" s="1034" t="s">
        <v>4325</v>
      </c>
      <c r="D1342" s="1817"/>
      <c r="E1342" s="218" t="s">
        <v>18</v>
      </c>
      <c r="F1342" s="217">
        <v>1</v>
      </c>
      <c r="G1342" s="1066"/>
      <c r="H1342" s="807">
        <f t="shared" ref="H1342" si="102">F1342*G1342</f>
        <v>0</v>
      </c>
      <c r="I1342" s="497"/>
      <c r="J1342" s="497"/>
      <c r="K1342" s="497"/>
      <c r="L1342" s="497"/>
    </row>
    <row r="1343" spans="2:12" ht="15.75" customHeight="1">
      <c r="B1343" s="1822" t="s">
        <v>4326</v>
      </c>
      <c r="C1343" s="1823"/>
      <c r="D1343" s="1823"/>
      <c r="E1343" s="1823"/>
      <c r="F1343" s="1823"/>
      <c r="G1343" s="1823"/>
      <c r="H1343" s="1824"/>
      <c r="I1343" s="497"/>
      <c r="J1343" s="497"/>
      <c r="K1343" s="497"/>
      <c r="L1343" s="497"/>
    </row>
    <row r="1344" spans="2:12" ht="76.5">
      <c r="B1344" s="1035"/>
      <c r="C1344" s="1036" t="s">
        <v>4327</v>
      </c>
      <c r="D1344" s="1091"/>
      <c r="E1344" s="1037"/>
      <c r="F1344" s="908"/>
      <c r="G1344" s="1038"/>
      <c r="H1344" s="806"/>
      <c r="I1344" s="497"/>
      <c r="J1344" s="497"/>
      <c r="K1344" s="497"/>
      <c r="L1344" s="497"/>
    </row>
    <row r="1345" spans="2:12" ht="102">
      <c r="B1345" s="1809" t="s">
        <v>3508</v>
      </c>
      <c r="C1345" s="1039" t="s">
        <v>4691</v>
      </c>
      <c r="D1345" s="1092"/>
      <c r="E1345" s="1040"/>
      <c r="F1345" s="1025"/>
      <c r="G1345" s="1021"/>
      <c r="H1345" s="745"/>
      <c r="I1345" s="497"/>
      <c r="J1345" s="497"/>
      <c r="K1345" s="497"/>
      <c r="L1345" s="497"/>
    </row>
    <row r="1346" spans="2:12" ht="12.75">
      <c r="B1346" s="1809"/>
      <c r="C1346" s="1029" t="s">
        <v>4690</v>
      </c>
      <c r="D1346" s="1092"/>
      <c r="E1346" s="191" t="s">
        <v>18</v>
      </c>
      <c r="F1346" s="185">
        <v>1</v>
      </c>
      <c r="G1346" s="1066"/>
      <c r="H1346" s="807">
        <f>F1346*G1346</f>
        <v>0</v>
      </c>
      <c r="I1346" s="497"/>
      <c r="J1346" s="497"/>
      <c r="K1346" s="497"/>
      <c r="L1346" s="497"/>
    </row>
    <row r="1347" spans="2:12" ht="102">
      <c r="B1347" s="996" t="s">
        <v>3509</v>
      </c>
      <c r="C1347" s="1041" t="s">
        <v>3510</v>
      </c>
      <c r="D1347" s="1093"/>
      <c r="E1347" s="218" t="s">
        <v>18</v>
      </c>
      <c r="F1347" s="217">
        <v>1</v>
      </c>
      <c r="G1347" s="1066"/>
      <c r="H1347" s="807">
        <f t="shared" ref="H1347" si="103">F1347*G1347</f>
        <v>0</v>
      </c>
      <c r="I1347" s="497"/>
      <c r="J1347" s="497"/>
      <c r="K1347" s="497"/>
      <c r="L1347" s="497"/>
    </row>
    <row r="1348" spans="2:12" ht="25.5">
      <c r="B1348" s="1788" t="s">
        <v>3511</v>
      </c>
      <c r="C1348" s="1042" t="s">
        <v>2093</v>
      </c>
      <c r="D1348" s="1825"/>
      <c r="E1348" s="766"/>
      <c r="F1348" s="1043"/>
      <c r="G1348" s="1044"/>
      <c r="H1348" s="740"/>
      <c r="I1348" s="497"/>
      <c r="J1348" s="497"/>
      <c r="K1348" s="497"/>
      <c r="L1348" s="497"/>
    </row>
    <row r="1349" spans="2:12" ht="12.75">
      <c r="B1349" s="1789"/>
      <c r="C1349" s="1045" t="s">
        <v>2094</v>
      </c>
      <c r="D1349" s="1826"/>
      <c r="E1349" s="757"/>
      <c r="F1349" s="1046"/>
      <c r="G1349" s="1047"/>
      <c r="H1349" s="745"/>
      <c r="I1349" s="497"/>
      <c r="J1349" s="497"/>
      <c r="K1349" s="497"/>
      <c r="L1349" s="497"/>
    </row>
    <row r="1350" spans="2:12" ht="12.75">
      <c r="B1350" s="1789"/>
      <c r="C1350" s="1045" t="s">
        <v>2095</v>
      </c>
      <c r="D1350" s="1826"/>
      <c r="E1350" s="757"/>
      <c r="F1350" s="1046"/>
      <c r="G1350" s="1047"/>
      <c r="H1350" s="745"/>
      <c r="I1350" s="497"/>
      <c r="J1350" s="497"/>
      <c r="K1350" s="497"/>
      <c r="L1350" s="497"/>
    </row>
    <row r="1351" spans="2:12" ht="12.75">
      <c r="B1351" s="1789"/>
      <c r="C1351" s="1045" t="s">
        <v>2096</v>
      </c>
      <c r="D1351" s="1826"/>
      <c r="E1351" s="757"/>
      <c r="F1351" s="1046"/>
      <c r="G1351" s="1048"/>
      <c r="H1351" s="745"/>
      <c r="I1351" s="497"/>
      <c r="J1351" s="497"/>
      <c r="K1351" s="497"/>
      <c r="L1351" s="497"/>
    </row>
    <row r="1352" spans="2:12" ht="12.75">
      <c r="B1352" s="1789"/>
      <c r="C1352" s="169" t="s">
        <v>2097</v>
      </c>
      <c r="D1352" s="1826"/>
      <c r="E1352" s="760"/>
      <c r="F1352" s="1049"/>
      <c r="G1352" s="1050"/>
      <c r="H1352" s="752"/>
      <c r="I1352" s="497"/>
      <c r="J1352" s="497"/>
      <c r="K1352" s="497"/>
      <c r="L1352" s="497"/>
    </row>
    <row r="1353" spans="2:12" ht="12.75">
      <c r="B1353" s="1790"/>
      <c r="C1353" s="169" t="s">
        <v>2098</v>
      </c>
      <c r="D1353" s="1814"/>
      <c r="E1353" s="168" t="s">
        <v>18</v>
      </c>
      <c r="F1353" s="185">
        <v>1</v>
      </c>
      <c r="G1353" s="1066"/>
      <c r="H1353" s="807">
        <f t="shared" ref="H1353" si="104">F1353*G1353</f>
        <v>0</v>
      </c>
      <c r="I1353" s="497"/>
      <c r="J1353" s="497"/>
      <c r="K1353" s="497"/>
      <c r="L1353" s="497"/>
    </row>
    <row r="1354" spans="2:12" ht="25.5">
      <c r="B1354" s="1789" t="s">
        <v>3512</v>
      </c>
      <c r="C1354" s="1031" t="s">
        <v>2099</v>
      </c>
      <c r="D1354" s="1821"/>
      <c r="E1354" s="1024"/>
      <c r="F1354" s="1028"/>
      <c r="G1354" s="1021"/>
      <c r="H1354" s="740"/>
      <c r="I1354" s="497"/>
      <c r="J1354" s="497"/>
      <c r="K1354" s="497"/>
      <c r="L1354" s="497"/>
    </row>
    <row r="1355" spans="2:12" ht="25.5">
      <c r="B1355" s="1789"/>
      <c r="C1355" s="1023" t="s">
        <v>2100</v>
      </c>
      <c r="D1355" s="1820"/>
      <c r="E1355" s="1027"/>
      <c r="F1355" s="1028"/>
      <c r="G1355" s="1021"/>
      <c r="H1355" s="745"/>
      <c r="I1355" s="497"/>
      <c r="J1355" s="497"/>
      <c r="K1355" s="497"/>
      <c r="L1355" s="497"/>
    </row>
    <row r="1356" spans="2:12" ht="15.75" customHeight="1">
      <c r="B1356" s="1789"/>
      <c r="C1356" s="1023" t="s">
        <v>2095</v>
      </c>
      <c r="D1356" s="1820"/>
      <c r="E1356" s="1027"/>
      <c r="F1356" s="1028"/>
      <c r="G1356" s="1021"/>
      <c r="H1356" s="745"/>
      <c r="I1356" s="497"/>
      <c r="J1356" s="497"/>
      <c r="K1356" s="497"/>
      <c r="L1356" s="497"/>
    </row>
    <row r="1357" spans="2:12" ht="15.75" customHeight="1">
      <c r="B1357" s="1789"/>
      <c r="C1357" s="1029" t="s">
        <v>2101</v>
      </c>
      <c r="D1357" s="1820"/>
      <c r="E1357" s="1027"/>
      <c r="F1357" s="1028"/>
      <c r="G1357" s="1021"/>
      <c r="H1357" s="745"/>
      <c r="I1357" s="497"/>
      <c r="J1357" s="497"/>
      <c r="K1357" s="497"/>
      <c r="L1357" s="497"/>
    </row>
    <row r="1358" spans="2:12" ht="15.75" customHeight="1">
      <c r="B1358" s="1789"/>
      <c r="C1358" s="1029" t="s">
        <v>2096</v>
      </c>
      <c r="D1358" s="1820"/>
      <c r="E1358" s="1027"/>
      <c r="F1358" s="1028"/>
      <c r="G1358" s="1021"/>
      <c r="H1358" s="745"/>
      <c r="I1358" s="497"/>
      <c r="J1358" s="497"/>
      <c r="K1358" s="497"/>
      <c r="L1358" s="497"/>
    </row>
    <row r="1359" spans="2:12" ht="15.75" customHeight="1">
      <c r="B1359" s="1789"/>
      <c r="C1359" s="1029" t="s">
        <v>2102</v>
      </c>
      <c r="D1359" s="1820"/>
      <c r="E1359" s="1027"/>
      <c r="F1359" s="1028"/>
      <c r="G1359" s="1021"/>
      <c r="H1359" s="745"/>
      <c r="I1359" s="497"/>
      <c r="J1359" s="497"/>
      <c r="K1359" s="497"/>
      <c r="L1359" s="497"/>
    </row>
    <row r="1360" spans="2:12" ht="15.75" customHeight="1">
      <c r="B1360" s="1789"/>
      <c r="C1360" s="1029" t="s">
        <v>2103</v>
      </c>
      <c r="D1360" s="1820"/>
      <c r="E1360" s="1027"/>
      <c r="F1360" s="1028"/>
      <c r="G1360" s="1021"/>
      <c r="H1360" s="745"/>
      <c r="I1360" s="497"/>
      <c r="J1360" s="497"/>
      <c r="K1360" s="497"/>
      <c r="L1360" s="497"/>
    </row>
    <row r="1361" spans="2:12" ht="15.75" customHeight="1">
      <c r="B1361" s="1789"/>
      <c r="C1361" s="1029" t="s">
        <v>2104</v>
      </c>
      <c r="D1361" s="1820"/>
      <c r="E1361" s="1027"/>
      <c r="F1361" s="1028"/>
      <c r="G1361" s="1021"/>
      <c r="H1361" s="745"/>
      <c r="I1361" s="497"/>
      <c r="J1361" s="497"/>
      <c r="K1361" s="497"/>
      <c r="L1361" s="497"/>
    </row>
    <row r="1362" spans="2:12" ht="15.75" customHeight="1">
      <c r="B1362" s="1789"/>
      <c r="C1362" s="1029" t="s">
        <v>2105</v>
      </c>
      <c r="D1362" s="1820"/>
      <c r="E1362" s="1027"/>
      <c r="F1362" s="1028"/>
      <c r="G1362" s="1021"/>
      <c r="H1362" s="745"/>
      <c r="I1362" s="497"/>
      <c r="J1362" s="497"/>
      <c r="K1362" s="497"/>
      <c r="L1362" s="497"/>
    </row>
    <row r="1363" spans="2:12" ht="15.75" customHeight="1">
      <c r="B1363" s="1789"/>
      <c r="C1363" s="1029" t="s">
        <v>2106</v>
      </c>
      <c r="D1363" s="1820"/>
      <c r="E1363" s="1027"/>
      <c r="F1363" s="1028"/>
      <c r="G1363" s="1021"/>
      <c r="H1363" s="745"/>
      <c r="I1363" s="497"/>
      <c r="J1363" s="497"/>
      <c r="K1363" s="497"/>
      <c r="L1363" s="497"/>
    </row>
    <row r="1364" spans="2:12" ht="25.5">
      <c r="B1364" s="1789"/>
      <c r="C1364" s="1029" t="s">
        <v>2107</v>
      </c>
      <c r="D1364" s="1820"/>
      <c r="E1364" s="1027"/>
      <c r="F1364" s="1028"/>
      <c r="G1364" s="1021"/>
      <c r="H1364" s="745"/>
      <c r="I1364" s="497"/>
      <c r="J1364" s="497"/>
      <c r="K1364" s="497"/>
      <c r="L1364" s="497"/>
    </row>
    <row r="1365" spans="2:12" ht="15.75" customHeight="1">
      <c r="B1365" s="1789"/>
      <c r="C1365" s="1029" t="s">
        <v>2108</v>
      </c>
      <c r="D1365" s="1820"/>
      <c r="E1365" s="1027"/>
      <c r="F1365" s="1028"/>
      <c r="G1365" s="1021"/>
      <c r="H1365" s="745"/>
      <c r="I1365" s="497"/>
      <c r="J1365" s="497"/>
      <c r="K1365" s="497"/>
      <c r="L1365" s="497"/>
    </row>
    <row r="1366" spans="2:12" ht="15.75" customHeight="1">
      <c r="B1366" s="1789"/>
      <c r="C1366" s="1023" t="s">
        <v>2109</v>
      </c>
      <c r="D1366" s="1820"/>
      <c r="E1366" s="1027"/>
      <c r="F1366" s="1028"/>
      <c r="G1366" s="1021"/>
      <c r="H1366" s="745"/>
      <c r="I1366" s="497"/>
      <c r="J1366" s="497"/>
      <c r="K1366" s="497"/>
      <c r="L1366" s="497"/>
    </row>
    <row r="1367" spans="2:12" ht="15.75" customHeight="1">
      <c r="B1367" s="1789"/>
      <c r="C1367" s="1029" t="s">
        <v>2110</v>
      </c>
      <c r="D1367" s="1820"/>
      <c r="E1367" s="191" t="s">
        <v>18</v>
      </c>
      <c r="F1367" s="185">
        <v>1</v>
      </c>
      <c r="G1367" s="1066"/>
      <c r="H1367" s="807">
        <f t="shared" ref="H1367" si="105">F1367*G1367</f>
        <v>0</v>
      </c>
      <c r="I1367" s="497"/>
      <c r="J1367" s="497"/>
      <c r="K1367" s="497"/>
      <c r="L1367" s="497"/>
    </row>
    <row r="1368" spans="2:12" ht="12.75">
      <c r="B1368" s="1788" t="s">
        <v>3513</v>
      </c>
      <c r="C1368" s="1042" t="s">
        <v>2111</v>
      </c>
      <c r="D1368" s="1827"/>
      <c r="E1368" s="766"/>
      <c r="F1368" s="1043"/>
      <c r="G1368" s="1044"/>
      <c r="H1368" s="740"/>
      <c r="I1368" s="497"/>
      <c r="J1368" s="497"/>
      <c r="K1368" s="497"/>
      <c r="L1368" s="497"/>
    </row>
    <row r="1369" spans="2:12" ht="15.75" customHeight="1">
      <c r="B1369" s="1789"/>
      <c r="C1369" s="1029" t="s">
        <v>4328</v>
      </c>
      <c r="D1369" s="1827"/>
      <c r="E1369" s="1051"/>
      <c r="F1369" s="926"/>
      <c r="G1369" s="1021"/>
      <c r="H1369" s="745"/>
      <c r="I1369" s="497"/>
      <c r="J1369" s="497"/>
      <c r="K1369" s="497"/>
      <c r="L1369" s="497"/>
    </row>
    <row r="1370" spans="2:12" ht="15.75" customHeight="1">
      <c r="B1370" s="1789"/>
      <c r="C1370" s="1029" t="s">
        <v>4329</v>
      </c>
      <c r="D1370" s="1827"/>
      <c r="E1370" s="888"/>
      <c r="F1370" s="926"/>
      <c r="G1370" s="1021"/>
      <c r="H1370" s="745"/>
      <c r="I1370" s="497"/>
      <c r="J1370" s="497"/>
      <c r="K1370" s="497"/>
      <c r="L1370" s="497"/>
    </row>
    <row r="1371" spans="2:12" ht="15.75" customHeight="1">
      <c r="B1371" s="1789"/>
      <c r="C1371" s="1029" t="s">
        <v>4330</v>
      </c>
      <c r="D1371" s="1827"/>
      <c r="E1371" s="1051"/>
      <c r="F1371" s="928"/>
      <c r="G1371" s="1021"/>
      <c r="H1371" s="745"/>
      <c r="I1371" s="497"/>
      <c r="J1371" s="497"/>
      <c r="K1371" s="497"/>
      <c r="L1371" s="497"/>
    </row>
    <row r="1372" spans="2:12" ht="15.75" customHeight="1">
      <c r="B1372" s="1789"/>
      <c r="C1372" s="1029" t="s">
        <v>4331</v>
      </c>
      <c r="D1372" s="1827"/>
      <c r="E1372" s="191" t="s">
        <v>18</v>
      </c>
      <c r="F1372" s="184">
        <v>1</v>
      </c>
      <c r="G1372" s="1066"/>
      <c r="H1372" s="807">
        <f t="shared" ref="H1372" si="106">F1372*G1372</f>
        <v>0</v>
      </c>
      <c r="I1372" s="497"/>
      <c r="J1372" s="497"/>
      <c r="K1372" s="497"/>
      <c r="L1372" s="497"/>
    </row>
    <row r="1373" spans="2:12" ht="12.75">
      <c r="B1373" s="1788" t="s">
        <v>3514</v>
      </c>
      <c r="C1373" s="1042" t="s">
        <v>2112</v>
      </c>
      <c r="D1373" s="1813"/>
      <c r="E1373" s="1052"/>
      <c r="F1373" s="1043"/>
      <c r="G1373" s="1053"/>
      <c r="H1373" s="740"/>
      <c r="I1373" s="497"/>
      <c r="J1373" s="497"/>
      <c r="K1373" s="497"/>
      <c r="L1373" s="497"/>
    </row>
    <row r="1374" spans="2:12" ht="15.75" customHeight="1">
      <c r="B1374" s="1789"/>
      <c r="C1374" s="1045" t="s">
        <v>2113</v>
      </c>
      <c r="D1374" s="1814"/>
      <c r="E1374" s="1054"/>
      <c r="F1374" s="1046"/>
      <c r="G1374" s="1055"/>
      <c r="H1374" s="745"/>
      <c r="I1374" s="497"/>
      <c r="J1374" s="497"/>
      <c r="K1374" s="497"/>
      <c r="L1374" s="497"/>
    </row>
    <row r="1375" spans="2:12" ht="15.75" customHeight="1">
      <c r="B1375" s="1789"/>
      <c r="C1375" s="1045" t="s">
        <v>2114</v>
      </c>
      <c r="D1375" s="1814"/>
      <c r="E1375" s="1054"/>
      <c r="F1375" s="1046"/>
      <c r="G1375" s="1055"/>
      <c r="H1375" s="745"/>
      <c r="I1375" s="497"/>
      <c r="J1375" s="497"/>
      <c r="K1375" s="497"/>
      <c r="L1375" s="497"/>
    </row>
    <row r="1376" spans="2:12" ht="15.75" customHeight="1">
      <c r="B1376" s="1789"/>
      <c r="C1376" s="1023" t="s">
        <v>2115</v>
      </c>
      <c r="D1376" s="1814"/>
      <c r="E1376" s="757"/>
      <c r="F1376" s="1028"/>
      <c r="G1376" s="1021"/>
      <c r="H1376" s="745"/>
      <c r="I1376" s="497"/>
      <c r="J1376" s="497"/>
      <c r="K1376" s="497"/>
      <c r="L1376" s="497"/>
    </row>
    <row r="1377" spans="2:12" ht="15.75" customHeight="1">
      <c r="B1377" s="1789"/>
      <c r="C1377" s="1045" t="s">
        <v>2104</v>
      </c>
      <c r="D1377" s="1814"/>
      <c r="E1377" s="1054"/>
      <c r="F1377" s="1046"/>
      <c r="G1377" s="1055"/>
      <c r="H1377" s="745"/>
      <c r="I1377" s="497"/>
      <c r="J1377" s="497"/>
      <c r="K1377" s="497"/>
      <c r="L1377" s="497"/>
    </row>
    <row r="1378" spans="2:12" ht="15.75" customHeight="1">
      <c r="B1378" s="1789"/>
      <c r="C1378" s="1045" t="s">
        <v>2105</v>
      </c>
      <c r="D1378" s="1814"/>
      <c r="E1378" s="1054"/>
      <c r="F1378" s="1046"/>
      <c r="G1378" s="1055"/>
      <c r="H1378" s="745"/>
      <c r="I1378" s="497"/>
      <c r="J1378" s="497"/>
      <c r="K1378" s="497"/>
      <c r="L1378" s="497"/>
    </row>
    <row r="1379" spans="2:12" ht="15.75" customHeight="1">
      <c r="B1379" s="1789"/>
      <c r="C1379" s="1045" t="s">
        <v>2116</v>
      </c>
      <c r="D1379" s="1814"/>
      <c r="E1379" s="1054"/>
      <c r="F1379" s="1046"/>
      <c r="G1379" s="1055"/>
      <c r="H1379" s="745"/>
      <c r="I1379" s="497"/>
      <c r="J1379" s="497"/>
      <c r="K1379" s="497"/>
      <c r="L1379" s="497"/>
    </row>
    <row r="1380" spans="2:12" ht="15.75" customHeight="1">
      <c r="B1380" s="1789"/>
      <c r="C1380" s="169" t="s">
        <v>2109</v>
      </c>
      <c r="D1380" s="1814"/>
      <c r="E1380" s="1054"/>
      <c r="F1380" s="1046"/>
      <c r="G1380" s="1048"/>
      <c r="H1380" s="745"/>
      <c r="I1380" s="497"/>
      <c r="J1380" s="497"/>
      <c r="K1380" s="497"/>
      <c r="L1380" s="497"/>
    </row>
    <row r="1381" spans="2:12" ht="15.75" customHeight="1">
      <c r="B1381" s="1789"/>
      <c r="C1381" s="169" t="s">
        <v>2097</v>
      </c>
      <c r="D1381" s="1814"/>
      <c r="E1381" s="1054"/>
      <c r="F1381" s="1046"/>
      <c r="G1381" s="1055"/>
      <c r="H1381" s="745"/>
      <c r="I1381" s="497"/>
      <c r="J1381" s="497"/>
      <c r="K1381" s="497"/>
      <c r="L1381" s="497"/>
    </row>
    <row r="1382" spans="2:12" ht="15.75" customHeight="1">
      <c r="B1382" s="1789"/>
      <c r="C1382" s="172" t="s">
        <v>2098</v>
      </c>
      <c r="D1382" s="1815"/>
      <c r="E1382" s="191" t="s">
        <v>18</v>
      </c>
      <c r="F1382" s="185">
        <v>1</v>
      </c>
      <c r="G1382" s="1066"/>
      <c r="H1382" s="807">
        <f t="shared" ref="H1382" si="107">F1382*G1382</f>
        <v>0</v>
      </c>
      <c r="I1382" s="497"/>
      <c r="J1382" s="497"/>
      <c r="K1382" s="497"/>
      <c r="L1382" s="497"/>
    </row>
    <row r="1383" spans="2:12" ht="25.5">
      <c r="B1383" s="1788" t="s">
        <v>3515</v>
      </c>
      <c r="C1383" s="169" t="s">
        <v>2117</v>
      </c>
      <c r="D1383" s="1813"/>
      <c r="E1383" s="170"/>
      <c r="F1383" s="186"/>
      <c r="G1383" s="171"/>
      <c r="H1383" s="740"/>
      <c r="I1383" s="497"/>
      <c r="J1383" s="497"/>
      <c r="K1383" s="497"/>
      <c r="L1383" s="497"/>
    </row>
    <row r="1384" spans="2:12" ht="38.25">
      <c r="B1384" s="1789"/>
      <c r="C1384" s="172" t="s">
        <v>2118</v>
      </c>
      <c r="D1384" s="1814"/>
      <c r="E1384" s="173"/>
      <c r="F1384" s="187"/>
      <c r="G1384" s="174"/>
      <c r="H1384" s="752"/>
      <c r="I1384" s="497"/>
      <c r="J1384" s="497"/>
      <c r="K1384" s="497"/>
      <c r="L1384" s="497"/>
    </row>
    <row r="1385" spans="2:12" ht="12.75">
      <c r="B1385" s="1789"/>
      <c r="C1385" s="1056" t="s">
        <v>3516</v>
      </c>
      <c r="D1385" s="1814"/>
      <c r="E1385" s="1057" t="s">
        <v>70</v>
      </c>
      <c r="F1385" s="1058">
        <v>3100</v>
      </c>
      <c r="G1385" s="1066"/>
      <c r="H1385" s="807">
        <f t="shared" ref="H1385:H1390" si="108">F1385*G1385</f>
        <v>0</v>
      </c>
      <c r="I1385" s="497"/>
      <c r="J1385" s="497"/>
      <c r="K1385" s="497"/>
      <c r="L1385" s="497"/>
    </row>
    <row r="1386" spans="2:12" ht="12.75">
      <c r="B1386" s="1789"/>
      <c r="C1386" s="175" t="s">
        <v>3517</v>
      </c>
      <c r="D1386" s="1814"/>
      <c r="E1386" s="1057" t="s">
        <v>70</v>
      </c>
      <c r="F1386" s="188">
        <f>70*40</f>
        <v>2800</v>
      </c>
      <c r="G1386" s="1066"/>
      <c r="H1386" s="807">
        <f t="shared" si="108"/>
        <v>0</v>
      </c>
      <c r="I1386" s="497"/>
      <c r="J1386" s="497"/>
      <c r="K1386" s="497"/>
      <c r="L1386" s="497"/>
    </row>
    <row r="1387" spans="2:12" ht="12.75">
      <c r="B1387" s="1789"/>
      <c r="C1387" s="175" t="s">
        <v>3518</v>
      </c>
      <c r="D1387" s="1814"/>
      <c r="E1387" s="1057" t="s">
        <v>70</v>
      </c>
      <c r="F1387" s="1059">
        <v>500</v>
      </c>
      <c r="G1387" s="1066"/>
      <c r="H1387" s="807">
        <f t="shared" si="108"/>
        <v>0</v>
      </c>
      <c r="I1387" s="497"/>
      <c r="J1387" s="497"/>
      <c r="K1387" s="497"/>
      <c r="L1387" s="497"/>
    </row>
    <row r="1388" spans="2:12" ht="12.75">
      <c r="B1388" s="1789"/>
      <c r="C1388" s="176" t="s">
        <v>3519</v>
      </c>
      <c r="D1388" s="1814"/>
      <c r="E1388" s="1057" t="s">
        <v>70</v>
      </c>
      <c r="F1388" s="189">
        <v>3100</v>
      </c>
      <c r="G1388" s="1066"/>
      <c r="H1388" s="807">
        <f t="shared" si="108"/>
        <v>0</v>
      </c>
      <c r="I1388" s="497"/>
      <c r="J1388" s="497"/>
      <c r="K1388" s="497"/>
      <c r="L1388" s="497"/>
    </row>
    <row r="1389" spans="2:12" ht="12.75">
      <c r="B1389" s="1789"/>
      <c r="C1389" s="176" t="s">
        <v>3520</v>
      </c>
      <c r="D1389" s="1814"/>
      <c r="E1389" s="1057" t="s">
        <v>70</v>
      </c>
      <c r="F1389" s="189">
        <f>5*150</f>
        <v>750</v>
      </c>
      <c r="G1389" s="1066"/>
      <c r="H1389" s="807">
        <f t="shared" si="108"/>
        <v>0</v>
      </c>
      <c r="I1389" s="497"/>
      <c r="J1389" s="497"/>
      <c r="K1389" s="497"/>
      <c r="L1389" s="497"/>
    </row>
    <row r="1390" spans="2:12" ht="12.75">
      <c r="B1390" s="1790"/>
      <c r="C1390" s="177" t="s">
        <v>3521</v>
      </c>
      <c r="D1390" s="1815"/>
      <c r="E1390" s="1057" t="s">
        <v>70</v>
      </c>
      <c r="F1390" s="190">
        <f>5*250</f>
        <v>1250</v>
      </c>
      <c r="G1390" s="1066"/>
      <c r="H1390" s="807">
        <f t="shared" si="108"/>
        <v>0</v>
      </c>
      <c r="I1390" s="497"/>
      <c r="J1390" s="497"/>
      <c r="K1390" s="497"/>
      <c r="L1390" s="497"/>
    </row>
    <row r="1391" spans="2:12" ht="12.75">
      <c r="B1391" s="590"/>
      <c r="C1391" s="591"/>
      <c r="D1391" s="1079"/>
      <c r="E1391" s="592"/>
      <c r="F1391" s="567"/>
      <c r="G1391" s="593"/>
      <c r="H1391" s="594"/>
      <c r="I1391" s="497"/>
      <c r="J1391" s="497"/>
      <c r="K1391" s="497"/>
      <c r="L1391" s="497"/>
    </row>
    <row r="1392" spans="2:12" ht="12.75">
      <c r="B1392" s="852" t="s">
        <v>2938</v>
      </c>
      <c r="C1392" s="1448" t="s">
        <v>3522</v>
      </c>
      <c r="D1392" s="1449"/>
      <c r="E1392" s="1449"/>
      <c r="F1392" s="1449"/>
      <c r="G1392" s="1450"/>
      <c r="H1392" s="428">
        <f>SUM(H1325:H1391)</f>
        <v>0</v>
      </c>
      <c r="I1392" s="497"/>
      <c r="J1392" s="497"/>
      <c r="K1392" s="497"/>
      <c r="L1392" s="497"/>
    </row>
    <row r="1393" spans="2:12" ht="12.75">
      <c r="B1393" s="1831"/>
      <c r="C1393" s="1832"/>
      <c r="D1393" s="1832"/>
      <c r="E1393" s="1832"/>
      <c r="F1393" s="1832"/>
      <c r="G1393" s="1832"/>
      <c r="H1393" s="1833"/>
      <c r="I1393" s="497"/>
      <c r="J1393" s="497"/>
      <c r="K1393" s="497"/>
      <c r="L1393" s="497"/>
    </row>
    <row r="1394" spans="2:12" ht="12.75">
      <c r="B1394" s="853" t="s">
        <v>4707</v>
      </c>
      <c r="C1394" s="1774" t="s">
        <v>2286</v>
      </c>
      <c r="D1394" s="1775"/>
      <c r="E1394" s="1775"/>
      <c r="F1394" s="1775"/>
      <c r="G1394" s="1775"/>
      <c r="H1394" s="1776"/>
      <c r="I1394" s="497"/>
      <c r="J1394" s="497"/>
      <c r="K1394" s="497"/>
      <c r="L1394" s="497"/>
    </row>
    <row r="1395" spans="2:12" ht="12.75">
      <c r="B1395" s="1828"/>
      <c r="C1395" s="1829"/>
      <c r="D1395" s="1829"/>
      <c r="E1395" s="1829"/>
      <c r="F1395" s="1829"/>
      <c r="G1395" s="1829"/>
      <c r="H1395" s="1830"/>
      <c r="I1395" s="497"/>
      <c r="J1395" s="497"/>
      <c r="K1395" s="497"/>
      <c r="L1395" s="497"/>
    </row>
    <row r="1396" spans="2:12" ht="51">
      <c r="B1396" s="1072" t="s">
        <v>4708</v>
      </c>
      <c r="C1396" s="172" t="s">
        <v>4709</v>
      </c>
      <c r="D1396" s="1086"/>
      <c r="E1396" s="1071" t="s">
        <v>18</v>
      </c>
      <c r="F1396" s="1073">
        <v>1</v>
      </c>
      <c r="G1396" s="1127"/>
      <c r="H1396" s="807">
        <f>F1396*G1396</f>
        <v>0</v>
      </c>
      <c r="I1396" s="497"/>
      <c r="J1396" s="497"/>
      <c r="K1396" s="497"/>
      <c r="L1396" s="497"/>
    </row>
    <row r="1397" spans="2:12" ht="12.75">
      <c r="B1397" s="1831"/>
      <c r="C1397" s="1832"/>
      <c r="D1397" s="1832"/>
      <c r="E1397" s="1832"/>
      <c r="F1397" s="1832"/>
      <c r="G1397" s="1832"/>
      <c r="H1397" s="1833"/>
      <c r="I1397" s="497"/>
      <c r="J1397" s="497"/>
      <c r="K1397" s="497"/>
      <c r="L1397" s="497"/>
    </row>
    <row r="1398" spans="2:12" ht="12.75">
      <c r="B1398" s="852" t="s">
        <v>4707</v>
      </c>
      <c r="C1398" s="1448" t="s">
        <v>2618</v>
      </c>
      <c r="D1398" s="1449"/>
      <c r="E1398" s="1449"/>
      <c r="F1398" s="1449"/>
      <c r="G1398" s="1450"/>
      <c r="H1398" s="428">
        <f>SUM(H1396:H1397)</f>
        <v>0</v>
      </c>
      <c r="I1398" s="497"/>
      <c r="J1398" s="497"/>
      <c r="K1398" s="497"/>
      <c r="L1398" s="497"/>
    </row>
    <row r="1399" spans="2:12" ht="12.75">
      <c r="B1399" s="1526"/>
      <c r="C1399" s="1527"/>
      <c r="D1399" s="1527"/>
      <c r="E1399" s="1527"/>
      <c r="F1399" s="1527"/>
      <c r="G1399" s="1527"/>
      <c r="H1399" s="1528"/>
      <c r="I1399" s="497"/>
      <c r="J1399" s="497"/>
      <c r="K1399" s="497"/>
      <c r="L1399" s="497"/>
    </row>
    <row r="1400" spans="2:12" s="238" customFormat="1" ht="35.25" customHeight="1">
      <c r="B1400" s="1727" t="s">
        <v>3523</v>
      </c>
      <c r="C1400" s="1503"/>
      <c r="D1400" s="1503"/>
      <c r="E1400" s="1503"/>
      <c r="F1400" s="1503"/>
      <c r="G1400" s="1503"/>
      <c r="H1400" s="1504"/>
    </row>
    <row r="1401" spans="2:12" s="238" customFormat="1" ht="15.75">
      <c r="B1401" s="484"/>
      <c r="C1401" s="485"/>
      <c r="D1401" s="1126"/>
      <c r="E1401" s="485"/>
      <c r="F1401" s="1060"/>
      <c r="G1401" s="485"/>
      <c r="H1401" s="1061"/>
    </row>
    <row r="1402" spans="2:12" s="238" customFormat="1" ht="15.75">
      <c r="B1402" s="487" t="s">
        <v>2929</v>
      </c>
      <c r="C1402" s="488" t="s">
        <v>2232</v>
      </c>
      <c r="D1402" s="1549">
        <f>H660</f>
        <v>0</v>
      </c>
      <c r="E1402" s="1550"/>
      <c r="F1402" s="1550"/>
      <c r="G1402" s="1550"/>
      <c r="H1402" s="1551"/>
    </row>
    <row r="1403" spans="2:12" s="238" customFormat="1" ht="15.75">
      <c r="B1403" s="489" t="s">
        <v>2931</v>
      </c>
      <c r="C1403" s="490" t="s">
        <v>1858</v>
      </c>
      <c r="D1403" s="1549">
        <f>H675</f>
        <v>0</v>
      </c>
      <c r="E1403" s="1550"/>
      <c r="F1403" s="1550"/>
      <c r="G1403" s="1550"/>
      <c r="H1403" s="1551"/>
    </row>
    <row r="1404" spans="2:12" s="238" customFormat="1" ht="15.75">
      <c r="B1404" s="491" t="s">
        <v>2934</v>
      </c>
      <c r="C1404" s="492" t="s">
        <v>1862</v>
      </c>
      <c r="D1404" s="1549">
        <f>H1108</f>
        <v>0</v>
      </c>
      <c r="E1404" s="1550"/>
      <c r="F1404" s="1550"/>
      <c r="G1404" s="1550"/>
      <c r="H1404" s="1551"/>
    </row>
    <row r="1405" spans="2:12" s="238" customFormat="1" ht="15.75">
      <c r="B1405" s="491" t="s">
        <v>2935</v>
      </c>
      <c r="C1405" s="492" t="s">
        <v>2013</v>
      </c>
      <c r="D1405" s="1549">
        <f>H1178</f>
        <v>0</v>
      </c>
      <c r="E1405" s="1550"/>
      <c r="F1405" s="1550"/>
      <c r="G1405" s="1550"/>
      <c r="H1405" s="1551"/>
    </row>
    <row r="1406" spans="2:12" s="238" customFormat="1" ht="15.75">
      <c r="B1406" s="489" t="s">
        <v>2936</v>
      </c>
      <c r="C1406" s="490" t="s">
        <v>2036</v>
      </c>
      <c r="D1406" s="1549">
        <f>H1230</f>
        <v>0</v>
      </c>
      <c r="E1406" s="1550"/>
      <c r="F1406" s="1550"/>
      <c r="G1406" s="1550"/>
      <c r="H1406" s="1551"/>
    </row>
    <row r="1407" spans="2:12" s="238" customFormat="1" ht="15.75">
      <c r="B1407" s="491" t="s">
        <v>2937</v>
      </c>
      <c r="C1407" s="492" t="s">
        <v>3525</v>
      </c>
      <c r="D1407" s="1549">
        <f>H1313</f>
        <v>0</v>
      </c>
      <c r="E1407" s="1550"/>
      <c r="F1407" s="1550"/>
      <c r="G1407" s="1550"/>
      <c r="H1407" s="1551"/>
    </row>
    <row r="1408" spans="2:12" s="238" customFormat="1" ht="15.75">
      <c r="B1408" s="491" t="s">
        <v>2938</v>
      </c>
      <c r="C1408" s="492" t="s">
        <v>2083</v>
      </c>
      <c r="D1408" s="1834">
        <f>H1392</f>
        <v>0</v>
      </c>
      <c r="E1408" s="1835"/>
      <c r="F1408" s="1835"/>
      <c r="G1408" s="1835"/>
      <c r="H1408" s="1836"/>
    </row>
    <row r="1409" spans="2:8" s="238" customFormat="1" ht="15.75">
      <c r="B1409" s="491" t="s">
        <v>4707</v>
      </c>
      <c r="C1409" s="492" t="s">
        <v>4710</v>
      </c>
      <c r="D1409" s="1834">
        <f>H1398</f>
        <v>0</v>
      </c>
      <c r="E1409" s="1835"/>
      <c r="F1409" s="1835"/>
      <c r="G1409" s="1835"/>
      <c r="H1409" s="1836"/>
    </row>
    <row r="1410" spans="2:8" s="238" customFormat="1" ht="15.75">
      <c r="B1410" s="1499"/>
      <c r="C1410" s="1500"/>
      <c r="D1410" s="1500"/>
      <c r="E1410" s="1500"/>
      <c r="F1410" s="1500"/>
      <c r="G1410" s="1500"/>
      <c r="H1410" s="1501"/>
    </row>
    <row r="1411" spans="2:8" s="238" customFormat="1" ht="22.5">
      <c r="B1411" s="489" t="s">
        <v>2243</v>
      </c>
      <c r="C1411" s="493" t="s">
        <v>3524</v>
      </c>
      <c r="D1411" s="1549">
        <f>SUM(D1402:H1409)</f>
        <v>0</v>
      </c>
      <c r="E1411" s="1550"/>
      <c r="F1411" s="1550"/>
      <c r="G1411" s="1550"/>
      <c r="H1411" s="1551"/>
    </row>
  </sheetData>
  <sheetProtection password="AE1F" sheet="1" objects="1" scenarios="1" formatCells="0"/>
  <protectedRanges>
    <protectedRange sqref="G4:G5" name="Range1_1_1"/>
  </protectedRanges>
  <mergeCells count="328">
    <mergeCell ref="C1398:G1398"/>
    <mergeCell ref="C1394:H1394"/>
    <mergeCell ref="B1395:H1395"/>
    <mergeCell ref="B1397:H1397"/>
    <mergeCell ref="B1393:H1393"/>
    <mergeCell ref="D1409:H1409"/>
    <mergeCell ref="B1400:H1400"/>
    <mergeCell ref="D1408:H1408"/>
    <mergeCell ref="B1410:H1410"/>
    <mergeCell ref="D1411:H1411"/>
    <mergeCell ref="B653:B655"/>
    <mergeCell ref="D653:D655"/>
    <mergeCell ref="C660:G660"/>
    <mergeCell ref="B661:H661"/>
    <mergeCell ref="C662:H662"/>
    <mergeCell ref="B663:H663"/>
    <mergeCell ref="B1080:B1081"/>
    <mergeCell ref="D1080:D1081"/>
    <mergeCell ref="B1083:B1087"/>
    <mergeCell ref="D1083:D1087"/>
    <mergeCell ref="D1406:H1406"/>
    <mergeCell ref="D1407:H1407"/>
    <mergeCell ref="D1402:H1402"/>
    <mergeCell ref="D1403:H1403"/>
    <mergeCell ref="D1404:H1404"/>
    <mergeCell ref="D1405:H1405"/>
    <mergeCell ref="B1399:H1399"/>
    <mergeCell ref="B1348:B1353"/>
    <mergeCell ref="D1348:D1353"/>
    <mergeCell ref="B1354:B1367"/>
    <mergeCell ref="D1354:D1367"/>
    <mergeCell ref="B1368:B1372"/>
    <mergeCell ref="D1368:D1372"/>
    <mergeCell ref="B1373:B1382"/>
    <mergeCell ref="D1373:D1382"/>
    <mergeCell ref="B1383:B1390"/>
    <mergeCell ref="D1383:D1390"/>
    <mergeCell ref="C1392:G1392"/>
    <mergeCell ref="B1341:B1342"/>
    <mergeCell ref="D1341:D1342"/>
    <mergeCell ref="B1326:B1332"/>
    <mergeCell ref="D1326:D1332"/>
    <mergeCell ref="B1333:B1337"/>
    <mergeCell ref="D1333:D1337"/>
    <mergeCell ref="B1338:B1340"/>
    <mergeCell ref="D1338:D1340"/>
    <mergeCell ref="B1343:H1343"/>
    <mergeCell ref="B1345:B1346"/>
    <mergeCell ref="B1314:H1314"/>
    <mergeCell ref="C1315:H1315"/>
    <mergeCell ref="B1316:H1316"/>
    <mergeCell ref="B1317:H1317"/>
    <mergeCell ref="B1318:B1325"/>
    <mergeCell ref="D1318:D1325"/>
    <mergeCell ref="B1310:B1311"/>
    <mergeCell ref="D1310:D1311"/>
    <mergeCell ref="C1313:G1313"/>
    <mergeCell ref="B1285:B1300"/>
    <mergeCell ref="D1285:D1300"/>
    <mergeCell ref="B1301:B1305"/>
    <mergeCell ref="D1301:D1305"/>
    <mergeCell ref="B1231:H1231"/>
    <mergeCell ref="C1232:H1232"/>
    <mergeCell ref="B1233:H1233"/>
    <mergeCell ref="B1234:B1235"/>
    <mergeCell ref="D1234:D1235"/>
    <mergeCell ref="B1236:B1251"/>
    <mergeCell ref="D1236:D1251"/>
    <mergeCell ref="B1252:B1267"/>
    <mergeCell ref="D1252:D1267"/>
    <mergeCell ref="B1269:B1284"/>
    <mergeCell ref="D1269:D1284"/>
    <mergeCell ref="B1221:B1224"/>
    <mergeCell ref="D1221:D1224"/>
    <mergeCell ref="C1230:G1230"/>
    <mergeCell ref="B1182:B1189"/>
    <mergeCell ref="D1182:D1189"/>
    <mergeCell ref="B1190:B1197"/>
    <mergeCell ref="D1190:D1197"/>
    <mergeCell ref="B1198:B1202"/>
    <mergeCell ref="D1198:D1202"/>
    <mergeCell ref="B1203:B1206"/>
    <mergeCell ref="D1203:D1206"/>
    <mergeCell ref="B1207:B1208"/>
    <mergeCell ref="D1207:D1208"/>
    <mergeCell ref="B1209:B1212"/>
    <mergeCell ref="D1209:D1212"/>
    <mergeCell ref="B1213:B1216"/>
    <mergeCell ref="D1213:D1216"/>
    <mergeCell ref="B1217:B1220"/>
    <mergeCell ref="D1217:D1220"/>
    <mergeCell ref="B1181:H1181"/>
    <mergeCell ref="B1139:B1142"/>
    <mergeCell ref="D1139:D1142"/>
    <mergeCell ref="B1143:B1146"/>
    <mergeCell ref="D1143:D1146"/>
    <mergeCell ref="B1147:B1149"/>
    <mergeCell ref="D1147:D1149"/>
    <mergeCell ref="B1150:B1153"/>
    <mergeCell ref="D1150:D1153"/>
    <mergeCell ref="B1154:B1158"/>
    <mergeCell ref="D1154:D1158"/>
    <mergeCell ref="B1159:B1162"/>
    <mergeCell ref="D1159:D1162"/>
    <mergeCell ref="B1163:B1164"/>
    <mergeCell ref="D1163:D1164"/>
    <mergeCell ref="B1165:B1168"/>
    <mergeCell ref="D1165:D1168"/>
    <mergeCell ref="B1169:B1170"/>
    <mergeCell ref="D1169:D1170"/>
    <mergeCell ref="C1178:G1178"/>
    <mergeCell ref="B1179:H1179"/>
    <mergeCell ref="C1180:H1180"/>
    <mergeCell ref="C1110:H1110"/>
    <mergeCell ref="B1111:H1111"/>
    <mergeCell ref="B1112:B1119"/>
    <mergeCell ref="D1112:D1119"/>
    <mergeCell ref="B1120:B1127"/>
    <mergeCell ref="D1120:D1127"/>
    <mergeCell ref="B1128:B1135"/>
    <mergeCell ref="D1128:D1135"/>
    <mergeCell ref="B1136:B1138"/>
    <mergeCell ref="D1136:D1138"/>
    <mergeCell ref="B1070:B1072"/>
    <mergeCell ref="D1070:D1072"/>
    <mergeCell ref="B1090:B1106"/>
    <mergeCell ref="D1090:D1106"/>
    <mergeCell ref="C1108:G1108"/>
    <mergeCell ref="B1109:H1109"/>
    <mergeCell ref="B1050:B1058"/>
    <mergeCell ref="D1050:D1058"/>
    <mergeCell ref="B1059:B1064"/>
    <mergeCell ref="D1059:D1064"/>
    <mergeCell ref="B1065:B1069"/>
    <mergeCell ref="D1065:D1069"/>
    <mergeCell ref="B1033:B1040"/>
    <mergeCell ref="D1033:D1040"/>
    <mergeCell ref="B1041:B1044"/>
    <mergeCell ref="D1041:D1044"/>
    <mergeCell ref="B1045:B1049"/>
    <mergeCell ref="D1045:D1049"/>
    <mergeCell ref="B1006:B1014"/>
    <mergeCell ref="D1006:D1014"/>
    <mergeCell ref="B1015:B1017"/>
    <mergeCell ref="D1015:D1017"/>
    <mergeCell ref="B1018:B1029"/>
    <mergeCell ref="D1018:D1029"/>
    <mergeCell ref="B966:B977"/>
    <mergeCell ref="D966:D977"/>
    <mergeCell ref="B978:B995"/>
    <mergeCell ref="D978:D995"/>
    <mergeCell ref="B996:B1005"/>
    <mergeCell ref="D996:D1005"/>
    <mergeCell ref="B957:B958"/>
    <mergeCell ref="D957:D958"/>
    <mergeCell ref="B959:B960"/>
    <mergeCell ref="D959:D960"/>
    <mergeCell ref="B961:B965"/>
    <mergeCell ref="D961:D965"/>
    <mergeCell ref="B950:B951"/>
    <mergeCell ref="D950:D951"/>
    <mergeCell ref="B952:B954"/>
    <mergeCell ref="D952:D954"/>
    <mergeCell ref="B955:B956"/>
    <mergeCell ref="D955:D956"/>
    <mergeCell ref="B932:B938"/>
    <mergeCell ref="D932:D938"/>
    <mergeCell ref="B939:B941"/>
    <mergeCell ref="D939:D941"/>
    <mergeCell ref="B942:B949"/>
    <mergeCell ref="D942:D949"/>
    <mergeCell ref="B914:B921"/>
    <mergeCell ref="D914:D921"/>
    <mergeCell ref="B922:B924"/>
    <mergeCell ref="D922:D924"/>
    <mergeCell ref="B925:B931"/>
    <mergeCell ref="D925:D931"/>
    <mergeCell ref="D894:D899"/>
    <mergeCell ref="B900:B906"/>
    <mergeCell ref="D900:D906"/>
    <mergeCell ref="B907:B913"/>
    <mergeCell ref="D907:D913"/>
    <mergeCell ref="B873:B879"/>
    <mergeCell ref="D873:D879"/>
    <mergeCell ref="B880:B886"/>
    <mergeCell ref="D880:D886"/>
    <mergeCell ref="B887:B893"/>
    <mergeCell ref="D887:D893"/>
    <mergeCell ref="B852:B858"/>
    <mergeCell ref="D852:D858"/>
    <mergeCell ref="B859:B865"/>
    <mergeCell ref="D859:D865"/>
    <mergeCell ref="B866:B872"/>
    <mergeCell ref="D866:D872"/>
    <mergeCell ref="B831:B837"/>
    <mergeCell ref="D831:D837"/>
    <mergeCell ref="B838:B844"/>
    <mergeCell ref="D838:D844"/>
    <mergeCell ref="B845:B851"/>
    <mergeCell ref="D845:D851"/>
    <mergeCell ref="B749:B783"/>
    <mergeCell ref="D749:D783"/>
    <mergeCell ref="B784:B823"/>
    <mergeCell ref="D784:D823"/>
    <mergeCell ref="B824:B830"/>
    <mergeCell ref="D824:D830"/>
    <mergeCell ref="B678:H678"/>
    <mergeCell ref="B679:B713"/>
    <mergeCell ref="D679:D713"/>
    <mergeCell ref="B714:B748"/>
    <mergeCell ref="D714:D748"/>
    <mergeCell ref="B672:B673"/>
    <mergeCell ref="D672:D673"/>
    <mergeCell ref="C675:G675"/>
    <mergeCell ref="B676:H676"/>
    <mergeCell ref="C677:H677"/>
    <mergeCell ref="B664:B669"/>
    <mergeCell ref="D664:D669"/>
    <mergeCell ref="B601:B606"/>
    <mergeCell ref="D601:D606"/>
    <mergeCell ref="B607:B611"/>
    <mergeCell ref="D607:D611"/>
    <mergeCell ref="B612:B616"/>
    <mergeCell ref="D612:D616"/>
    <mergeCell ref="B617:B624"/>
    <mergeCell ref="D617:D624"/>
    <mergeCell ref="B625:B626"/>
    <mergeCell ref="D625:D626"/>
    <mergeCell ref="B634:B651"/>
    <mergeCell ref="D634:D651"/>
    <mergeCell ref="B591:B599"/>
    <mergeCell ref="D591:D599"/>
    <mergeCell ref="B539:B549"/>
    <mergeCell ref="D539:D549"/>
    <mergeCell ref="B550:B554"/>
    <mergeCell ref="D550:D554"/>
    <mergeCell ref="B555:B559"/>
    <mergeCell ref="D555:D559"/>
    <mergeCell ref="B562:B565"/>
    <mergeCell ref="D562:D565"/>
    <mergeCell ref="B566:B571"/>
    <mergeCell ref="D566:D571"/>
    <mergeCell ref="B572:B573"/>
    <mergeCell ref="D572:D573"/>
    <mergeCell ref="B574:B576"/>
    <mergeCell ref="D574:D576"/>
    <mergeCell ref="B577:B578"/>
    <mergeCell ref="D577:D578"/>
    <mergeCell ref="B579:B580"/>
    <mergeCell ref="D579:D580"/>
    <mergeCell ref="B581:B587"/>
    <mergeCell ref="D581:D587"/>
    <mergeCell ref="B588:B590"/>
    <mergeCell ref="D588:D590"/>
    <mergeCell ref="B536:B538"/>
    <mergeCell ref="D536:D538"/>
    <mergeCell ref="B431:B447"/>
    <mergeCell ref="D431:D447"/>
    <mergeCell ref="B448:B464"/>
    <mergeCell ref="D448:D464"/>
    <mergeCell ref="B465:B481"/>
    <mergeCell ref="D465:D481"/>
    <mergeCell ref="B483:B499"/>
    <mergeCell ref="D483:D499"/>
    <mergeCell ref="B500:B516"/>
    <mergeCell ref="D500:D516"/>
    <mergeCell ref="B517:B519"/>
    <mergeCell ref="D517:D519"/>
    <mergeCell ref="B521:B524"/>
    <mergeCell ref="D521:D524"/>
    <mergeCell ref="B525:B526"/>
    <mergeCell ref="D525:D526"/>
    <mergeCell ref="B527:B528"/>
    <mergeCell ref="D527:D528"/>
    <mergeCell ref="B530:B533"/>
    <mergeCell ref="D530:D533"/>
    <mergeCell ref="B534:B535"/>
    <mergeCell ref="D534:D535"/>
    <mergeCell ref="B346:B362"/>
    <mergeCell ref="D346:D362"/>
    <mergeCell ref="B363:B379"/>
    <mergeCell ref="D363:D379"/>
    <mergeCell ref="B380:B396"/>
    <mergeCell ref="D380:D396"/>
    <mergeCell ref="B397:B413"/>
    <mergeCell ref="D397:D413"/>
    <mergeCell ref="B414:B430"/>
    <mergeCell ref="D414:D430"/>
    <mergeCell ref="B329:B344"/>
    <mergeCell ref="D329:D344"/>
    <mergeCell ref="E345:H345"/>
    <mergeCell ref="B165:B185"/>
    <mergeCell ref="D165:D185"/>
    <mergeCell ref="B186:B206"/>
    <mergeCell ref="D186:D206"/>
    <mergeCell ref="B207:B228"/>
    <mergeCell ref="D207:D228"/>
    <mergeCell ref="B229:B245"/>
    <mergeCell ref="D229:D245"/>
    <mergeCell ref="B246:B262"/>
    <mergeCell ref="D246:D262"/>
    <mergeCell ref="B264:B279"/>
    <mergeCell ref="D264:D279"/>
    <mergeCell ref="B280:B295"/>
    <mergeCell ref="D280:D295"/>
    <mergeCell ref="E296:H296"/>
    <mergeCell ref="B297:B312"/>
    <mergeCell ref="D297:D312"/>
    <mergeCell ref="B313:B328"/>
    <mergeCell ref="D313:D328"/>
    <mergeCell ref="B144:B164"/>
    <mergeCell ref="D144:D164"/>
    <mergeCell ref="B41:B64"/>
    <mergeCell ref="D41:D64"/>
    <mergeCell ref="B65:B88"/>
    <mergeCell ref="D65:D88"/>
    <mergeCell ref="B89:B112"/>
    <mergeCell ref="D89:D112"/>
    <mergeCell ref="B2:H2"/>
    <mergeCell ref="B5:H5"/>
    <mergeCell ref="C6:H6"/>
    <mergeCell ref="B7:B16"/>
    <mergeCell ref="B17:B40"/>
    <mergeCell ref="D17:D40"/>
    <mergeCell ref="B113:B136"/>
    <mergeCell ref="D113:D136"/>
    <mergeCell ref="B137:B143"/>
    <mergeCell ref="D137:D143"/>
  </mergeCells>
  <pageMargins left="0.70866141732283472" right="0.70866141732283472" top="0.74803149606299213" bottom="0.74803149606299213" header="0.31496062992125984" footer="0.31496062992125984"/>
  <pageSetup paperSize="9" scale="59" fitToHeight="0" orientation="portrait" r:id="rId1"/>
  <headerFooter>
    <oddHeader>&amp;C&amp;"Tahoma,Regular"RADOVI NA  REKONSTRUKCIJI OBJEKTA PROVIDUROVE PALAČE U ZADRU</oddHeader>
    <oddFooter>&amp;C&amp;"Tahoma,Regular"&amp;P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4"/>
  <sheetViews>
    <sheetView zoomScaleNormal="100" zoomScaleSheetLayoutView="100" workbookViewId="0">
      <selection activeCell="G17" sqref="G17"/>
    </sheetView>
  </sheetViews>
  <sheetFormatPr defaultColWidth="8.875" defaultRowHeight="12.75"/>
  <cols>
    <col min="1" max="1" width="3.125" style="497" customWidth="1"/>
    <col min="2" max="2" width="7" style="531" customWidth="1"/>
    <col min="3" max="3" width="55.5" style="532" customWidth="1"/>
    <col min="4" max="4" width="15.625" style="1094" customWidth="1"/>
    <col min="5" max="5" width="12.875" style="533" customWidth="1"/>
    <col min="6" max="6" width="12.875" style="534" customWidth="1"/>
    <col min="7" max="8" width="15.625" style="532" customWidth="1"/>
    <col min="9" max="258" width="9" style="497"/>
    <col min="259" max="259" width="3.125" style="497" customWidth="1"/>
    <col min="260" max="260" width="48.625" style="497" customWidth="1"/>
    <col min="261" max="261" width="6.375" style="497" customWidth="1"/>
    <col min="262" max="262" width="3.125" style="497" customWidth="1"/>
    <col min="263" max="263" width="7.625" style="497" customWidth="1"/>
    <col min="264" max="264" width="8.875" style="497" customWidth="1"/>
    <col min="265" max="514" width="9" style="497"/>
    <col min="515" max="515" width="3.125" style="497" customWidth="1"/>
    <col min="516" max="516" width="48.625" style="497" customWidth="1"/>
    <col min="517" max="517" width="6.375" style="497" customWidth="1"/>
    <col min="518" max="518" width="3.125" style="497" customWidth="1"/>
    <col min="519" max="519" width="7.625" style="497" customWidth="1"/>
    <col min="520" max="520" width="8.875" style="497" customWidth="1"/>
    <col min="521" max="770" width="9" style="497"/>
    <col min="771" max="771" width="3.125" style="497" customWidth="1"/>
    <col min="772" max="772" width="48.625" style="497" customWidth="1"/>
    <col min="773" max="773" width="6.375" style="497" customWidth="1"/>
    <col min="774" max="774" width="3.125" style="497" customWidth="1"/>
    <col min="775" max="775" width="7.625" style="497" customWidth="1"/>
    <col min="776" max="776" width="8.875" style="497" customWidth="1"/>
    <col min="777" max="1026" width="9" style="497"/>
    <col min="1027" max="1027" width="3.125" style="497" customWidth="1"/>
    <col min="1028" max="1028" width="48.625" style="497" customWidth="1"/>
    <col min="1029" max="1029" width="6.375" style="497" customWidth="1"/>
    <col min="1030" max="1030" width="3.125" style="497" customWidth="1"/>
    <col min="1031" max="1031" width="7.625" style="497" customWidth="1"/>
    <col min="1032" max="1032" width="8.875" style="497" customWidth="1"/>
    <col min="1033" max="1282" width="9" style="497"/>
    <col min="1283" max="1283" width="3.125" style="497" customWidth="1"/>
    <col min="1284" max="1284" width="48.625" style="497" customWidth="1"/>
    <col min="1285" max="1285" width="6.375" style="497" customWidth="1"/>
    <col min="1286" max="1286" width="3.125" style="497" customWidth="1"/>
    <col min="1287" max="1287" width="7.625" style="497" customWidth="1"/>
    <col min="1288" max="1288" width="8.875" style="497" customWidth="1"/>
    <col min="1289" max="1538" width="9" style="497"/>
    <col min="1539" max="1539" width="3.125" style="497" customWidth="1"/>
    <col min="1540" max="1540" width="48.625" style="497" customWidth="1"/>
    <col min="1541" max="1541" width="6.375" style="497" customWidth="1"/>
    <col min="1542" max="1542" width="3.125" style="497" customWidth="1"/>
    <col min="1543" max="1543" width="7.625" style="497" customWidth="1"/>
    <col min="1544" max="1544" width="8.875" style="497" customWidth="1"/>
    <col min="1545" max="1794" width="9" style="497"/>
    <col min="1795" max="1795" width="3.125" style="497" customWidth="1"/>
    <col min="1796" max="1796" width="48.625" style="497" customWidth="1"/>
    <col min="1797" max="1797" width="6.375" style="497" customWidth="1"/>
    <col min="1798" max="1798" width="3.125" style="497" customWidth="1"/>
    <col min="1799" max="1799" width="7.625" style="497" customWidth="1"/>
    <col min="1800" max="1800" width="8.875" style="497" customWidth="1"/>
    <col min="1801" max="2050" width="9" style="497"/>
    <col min="2051" max="2051" width="3.125" style="497" customWidth="1"/>
    <col min="2052" max="2052" width="48.625" style="497" customWidth="1"/>
    <col min="2053" max="2053" width="6.375" style="497" customWidth="1"/>
    <col min="2054" max="2054" width="3.125" style="497" customWidth="1"/>
    <col min="2055" max="2055" width="7.625" style="497" customWidth="1"/>
    <col min="2056" max="2056" width="8.875" style="497" customWidth="1"/>
    <col min="2057" max="2306" width="9" style="497"/>
    <col min="2307" max="2307" width="3.125" style="497" customWidth="1"/>
    <col min="2308" max="2308" width="48.625" style="497" customWidth="1"/>
    <col min="2309" max="2309" width="6.375" style="497" customWidth="1"/>
    <col min="2310" max="2310" width="3.125" style="497" customWidth="1"/>
    <col min="2311" max="2311" width="7.625" style="497" customWidth="1"/>
    <col min="2312" max="2312" width="8.875" style="497" customWidth="1"/>
    <col min="2313" max="2562" width="9" style="497"/>
    <col min="2563" max="2563" width="3.125" style="497" customWidth="1"/>
    <col min="2564" max="2564" width="48.625" style="497" customWidth="1"/>
    <col min="2565" max="2565" width="6.375" style="497" customWidth="1"/>
    <col min="2566" max="2566" width="3.125" style="497" customWidth="1"/>
    <col min="2567" max="2567" width="7.625" style="497" customWidth="1"/>
    <col min="2568" max="2568" width="8.875" style="497" customWidth="1"/>
    <col min="2569" max="2818" width="9" style="497"/>
    <col min="2819" max="2819" width="3.125" style="497" customWidth="1"/>
    <col min="2820" max="2820" width="48.625" style="497" customWidth="1"/>
    <col min="2821" max="2821" width="6.375" style="497" customWidth="1"/>
    <col min="2822" max="2822" width="3.125" style="497" customWidth="1"/>
    <col min="2823" max="2823" width="7.625" style="497" customWidth="1"/>
    <col min="2824" max="2824" width="8.875" style="497" customWidth="1"/>
    <col min="2825" max="3074" width="9" style="497"/>
    <col min="3075" max="3075" width="3.125" style="497" customWidth="1"/>
    <col min="3076" max="3076" width="48.625" style="497" customWidth="1"/>
    <col min="3077" max="3077" width="6.375" style="497" customWidth="1"/>
    <col min="3078" max="3078" width="3.125" style="497" customWidth="1"/>
    <col min="3079" max="3079" width="7.625" style="497" customWidth="1"/>
    <col min="3080" max="3080" width="8.875" style="497" customWidth="1"/>
    <col min="3081" max="3330" width="9" style="497"/>
    <col min="3331" max="3331" width="3.125" style="497" customWidth="1"/>
    <col min="3332" max="3332" width="48.625" style="497" customWidth="1"/>
    <col min="3333" max="3333" width="6.375" style="497" customWidth="1"/>
    <col min="3334" max="3334" width="3.125" style="497" customWidth="1"/>
    <col min="3335" max="3335" width="7.625" style="497" customWidth="1"/>
    <col min="3336" max="3336" width="8.875" style="497" customWidth="1"/>
    <col min="3337" max="3586" width="9" style="497"/>
    <col min="3587" max="3587" width="3.125" style="497" customWidth="1"/>
    <col min="3588" max="3588" width="48.625" style="497" customWidth="1"/>
    <col min="3589" max="3589" width="6.375" style="497" customWidth="1"/>
    <col min="3590" max="3590" width="3.125" style="497" customWidth="1"/>
    <col min="3591" max="3591" width="7.625" style="497" customWidth="1"/>
    <col min="3592" max="3592" width="8.875" style="497" customWidth="1"/>
    <col min="3593" max="3842" width="9" style="497"/>
    <col min="3843" max="3843" width="3.125" style="497" customWidth="1"/>
    <col min="3844" max="3844" width="48.625" style="497" customWidth="1"/>
    <col min="3845" max="3845" width="6.375" style="497" customWidth="1"/>
    <col min="3846" max="3846" width="3.125" style="497" customWidth="1"/>
    <col min="3847" max="3847" width="7.625" style="497" customWidth="1"/>
    <col min="3848" max="3848" width="8.875" style="497" customWidth="1"/>
    <col min="3849" max="4098" width="9" style="497"/>
    <col min="4099" max="4099" width="3.125" style="497" customWidth="1"/>
    <col min="4100" max="4100" width="48.625" style="497" customWidth="1"/>
    <col min="4101" max="4101" width="6.375" style="497" customWidth="1"/>
    <col min="4102" max="4102" width="3.125" style="497" customWidth="1"/>
    <col min="4103" max="4103" width="7.625" style="497" customWidth="1"/>
    <col min="4104" max="4104" width="8.875" style="497" customWidth="1"/>
    <col min="4105" max="4354" width="9" style="497"/>
    <col min="4355" max="4355" width="3.125" style="497" customWidth="1"/>
    <col min="4356" max="4356" width="48.625" style="497" customWidth="1"/>
    <col min="4357" max="4357" width="6.375" style="497" customWidth="1"/>
    <col min="4358" max="4358" width="3.125" style="497" customWidth="1"/>
    <col min="4359" max="4359" width="7.625" style="497" customWidth="1"/>
    <col min="4360" max="4360" width="8.875" style="497" customWidth="1"/>
    <col min="4361" max="4610" width="9" style="497"/>
    <col min="4611" max="4611" width="3.125" style="497" customWidth="1"/>
    <col min="4612" max="4612" width="48.625" style="497" customWidth="1"/>
    <col min="4613" max="4613" width="6.375" style="497" customWidth="1"/>
    <col min="4614" max="4614" width="3.125" style="497" customWidth="1"/>
    <col min="4615" max="4615" width="7.625" style="497" customWidth="1"/>
    <col min="4616" max="4616" width="8.875" style="497" customWidth="1"/>
    <col min="4617" max="4866" width="9" style="497"/>
    <col min="4867" max="4867" width="3.125" style="497" customWidth="1"/>
    <col min="4868" max="4868" width="48.625" style="497" customWidth="1"/>
    <col min="4869" max="4869" width="6.375" style="497" customWidth="1"/>
    <col min="4870" max="4870" width="3.125" style="497" customWidth="1"/>
    <col min="4871" max="4871" width="7.625" style="497" customWidth="1"/>
    <col min="4872" max="4872" width="8.875" style="497" customWidth="1"/>
    <col min="4873" max="5122" width="9" style="497"/>
    <col min="5123" max="5123" width="3.125" style="497" customWidth="1"/>
    <col min="5124" max="5124" width="48.625" style="497" customWidth="1"/>
    <col min="5125" max="5125" width="6.375" style="497" customWidth="1"/>
    <col min="5126" max="5126" width="3.125" style="497" customWidth="1"/>
    <col min="5127" max="5127" width="7.625" style="497" customWidth="1"/>
    <col min="5128" max="5128" width="8.875" style="497" customWidth="1"/>
    <col min="5129" max="5378" width="9" style="497"/>
    <col min="5379" max="5379" width="3.125" style="497" customWidth="1"/>
    <col min="5380" max="5380" width="48.625" style="497" customWidth="1"/>
    <col min="5381" max="5381" width="6.375" style="497" customWidth="1"/>
    <col min="5382" max="5382" width="3.125" style="497" customWidth="1"/>
    <col min="5383" max="5383" width="7.625" style="497" customWidth="1"/>
    <col min="5384" max="5384" width="8.875" style="497" customWidth="1"/>
    <col min="5385" max="5634" width="9" style="497"/>
    <col min="5635" max="5635" width="3.125" style="497" customWidth="1"/>
    <col min="5636" max="5636" width="48.625" style="497" customWidth="1"/>
    <col min="5637" max="5637" width="6.375" style="497" customWidth="1"/>
    <col min="5638" max="5638" width="3.125" style="497" customWidth="1"/>
    <col min="5639" max="5639" width="7.625" style="497" customWidth="1"/>
    <col min="5640" max="5640" width="8.875" style="497" customWidth="1"/>
    <col min="5641" max="5890" width="9" style="497"/>
    <col min="5891" max="5891" width="3.125" style="497" customWidth="1"/>
    <col min="5892" max="5892" width="48.625" style="497" customWidth="1"/>
    <col min="5893" max="5893" width="6.375" style="497" customWidth="1"/>
    <col min="5894" max="5894" width="3.125" style="497" customWidth="1"/>
    <col min="5895" max="5895" width="7.625" style="497" customWidth="1"/>
    <col min="5896" max="5896" width="8.875" style="497" customWidth="1"/>
    <col min="5897" max="6146" width="9" style="497"/>
    <col min="6147" max="6147" width="3.125" style="497" customWidth="1"/>
    <col min="6148" max="6148" width="48.625" style="497" customWidth="1"/>
    <col min="6149" max="6149" width="6.375" style="497" customWidth="1"/>
    <col min="6150" max="6150" width="3.125" style="497" customWidth="1"/>
    <col min="6151" max="6151" width="7.625" style="497" customWidth="1"/>
    <col min="6152" max="6152" width="8.875" style="497" customWidth="1"/>
    <col min="6153" max="6402" width="9" style="497"/>
    <col min="6403" max="6403" width="3.125" style="497" customWidth="1"/>
    <col min="6404" max="6404" width="48.625" style="497" customWidth="1"/>
    <col min="6405" max="6405" width="6.375" style="497" customWidth="1"/>
    <col min="6406" max="6406" width="3.125" style="497" customWidth="1"/>
    <col min="6407" max="6407" width="7.625" style="497" customWidth="1"/>
    <col min="6408" max="6408" width="8.875" style="497" customWidth="1"/>
    <col min="6409" max="6658" width="9" style="497"/>
    <col min="6659" max="6659" width="3.125" style="497" customWidth="1"/>
    <col min="6660" max="6660" width="48.625" style="497" customWidth="1"/>
    <col min="6661" max="6661" width="6.375" style="497" customWidth="1"/>
    <col min="6662" max="6662" width="3.125" style="497" customWidth="1"/>
    <col min="6663" max="6663" width="7.625" style="497" customWidth="1"/>
    <col min="6664" max="6664" width="8.875" style="497" customWidth="1"/>
    <col min="6665" max="6914" width="9" style="497"/>
    <col min="6915" max="6915" width="3.125" style="497" customWidth="1"/>
    <col min="6916" max="6916" width="48.625" style="497" customWidth="1"/>
    <col min="6917" max="6917" width="6.375" style="497" customWidth="1"/>
    <col min="6918" max="6918" width="3.125" style="497" customWidth="1"/>
    <col min="6919" max="6919" width="7.625" style="497" customWidth="1"/>
    <col min="6920" max="6920" width="8.875" style="497" customWidth="1"/>
    <col min="6921" max="7170" width="9" style="497"/>
    <col min="7171" max="7171" width="3.125" style="497" customWidth="1"/>
    <col min="7172" max="7172" width="48.625" style="497" customWidth="1"/>
    <col min="7173" max="7173" width="6.375" style="497" customWidth="1"/>
    <col min="7174" max="7174" width="3.125" style="497" customWidth="1"/>
    <col min="7175" max="7175" width="7.625" style="497" customWidth="1"/>
    <col min="7176" max="7176" width="8.875" style="497" customWidth="1"/>
    <col min="7177" max="7426" width="9" style="497"/>
    <col min="7427" max="7427" width="3.125" style="497" customWidth="1"/>
    <col min="7428" max="7428" width="48.625" style="497" customWidth="1"/>
    <col min="7429" max="7429" width="6.375" style="497" customWidth="1"/>
    <col min="7430" max="7430" width="3.125" style="497" customWidth="1"/>
    <col min="7431" max="7431" width="7.625" style="497" customWidth="1"/>
    <col min="7432" max="7432" width="8.875" style="497" customWidth="1"/>
    <col min="7433" max="7682" width="9" style="497"/>
    <col min="7683" max="7683" width="3.125" style="497" customWidth="1"/>
    <col min="7684" max="7684" width="48.625" style="497" customWidth="1"/>
    <col min="7685" max="7685" width="6.375" style="497" customWidth="1"/>
    <col min="7686" max="7686" width="3.125" style="497" customWidth="1"/>
    <col min="7687" max="7687" width="7.625" style="497" customWidth="1"/>
    <col min="7688" max="7688" width="8.875" style="497" customWidth="1"/>
    <col min="7689" max="7938" width="9" style="497"/>
    <col min="7939" max="7939" width="3.125" style="497" customWidth="1"/>
    <col min="7940" max="7940" width="48.625" style="497" customWidth="1"/>
    <col min="7941" max="7941" width="6.375" style="497" customWidth="1"/>
    <col min="7942" max="7942" width="3.125" style="497" customWidth="1"/>
    <col min="7943" max="7943" width="7.625" style="497" customWidth="1"/>
    <col min="7944" max="7944" width="8.875" style="497" customWidth="1"/>
    <col min="7945" max="8194" width="9" style="497"/>
    <col min="8195" max="8195" width="3.125" style="497" customWidth="1"/>
    <col min="8196" max="8196" width="48.625" style="497" customWidth="1"/>
    <col min="8197" max="8197" width="6.375" style="497" customWidth="1"/>
    <col min="8198" max="8198" width="3.125" style="497" customWidth="1"/>
    <col min="8199" max="8199" width="7.625" style="497" customWidth="1"/>
    <col min="8200" max="8200" width="8.875" style="497" customWidth="1"/>
    <col min="8201" max="8450" width="9" style="497"/>
    <col min="8451" max="8451" width="3.125" style="497" customWidth="1"/>
    <col min="8452" max="8452" width="48.625" style="497" customWidth="1"/>
    <col min="8453" max="8453" width="6.375" style="497" customWidth="1"/>
    <col min="8454" max="8454" width="3.125" style="497" customWidth="1"/>
    <col min="8455" max="8455" width="7.625" style="497" customWidth="1"/>
    <col min="8456" max="8456" width="8.875" style="497" customWidth="1"/>
    <col min="8457" max="8706" width="9" style="497"/>
    <col min="8707" max="8707" width="3.125" style="497" customWidth="1"/>
    <col min="8708" max="8708" width="48.625" style="497" customWidth="1"/>
    <col min="8709" max="8709" width="6.375" style="497" customWidth="1"/>
    <col min="8710" max="8710" width="3.125" style="497" customWidth="1"/>
    <col min="8711" max="8711" width="7.625" style="497" customWidth="1"/>
    <col min="8712" max="8712" width="8.875" style="497" customWidth="1"/>
    <col min="8713" max="8962" width="9" style="497"/>
    <col min="8963" max="8963" width="3.125" style="497" customWidth="1"/>
    <col min="8964" max="8964" width="48.625" style="497" customWidth="1"/>
    <col min="8965" max="8965" width="6.375" style="497" customWidth="1"/>
    <col min="8966" max="8966" width="3.125" style="497" customWidth="1"/>
    <col min="8967" max="8967" width="7.625" style="497" customWidth="1"/>
    <col min="8968" max="8968" width="8.875" style="497" customWidth="1"/>
    <col min="8969" max="9218" width="9" style="497"/>
    <col min="9219" max="9219" width="3.125" style="497" customWidth="1"/>
    <col min="9220" max="9220" width="48.625" style="497" customWidth="1"/>
    <col min="9221" max="9221" width="6.375" style="497" customWidth="1"/>
    <col min="9222" max="9222" width="3.125" style="497" customWidth="1"/>
    <col min="9223" max="9223" width="7.625" style="497" customWidth="1"/>
    <col min="9224" max="9224" width="8.875" style="497" customWidth="1"/>
    <col min="9225" max="9474" width="9" style="497"/>
    <col min="9475" max="9475" width="3.125" style="497" customWidth="1"/>
    <col min="9476" max="9476" width="48.625" style="497" customWidth="1"/>
    <col min="9477" max="9477" width="6.375" style="497" customWidth="1"/>
    <col min="9478" max="9478" width="3.125" style="497" customWidth="1"/>
    <col min="9479" max="9479" width="7.625" style="497" customWidth="1"/>
    <col min="9480" max="9480" width="8.875" style="497" customWidth="1"/>
    <col min="9481" max="9730" width="9" style="497"/>
    <col min="9731" max="9731" width="3.125" style="497" customWidth="1"/>
    <col min="9732" max="9732" width="48.625" style="497" customWidth="1"/>
    <col min="9733" max="9733" width="6.375" style="497" customWidth="1"/>
    <col min="9734" max="9734" width="3.125" style="497" customWidth="1"/>
    <col min="9735" max="9735" width="7.625" style="497" customWidth="1"/>
    <col min="9736" max="9736" width="8.875" style="497" customWidth="1"/>
    <col min="9737" max="9986" width="9" style="497"/>
    <col min="9987" max="9987" width="3.125" style="497" customWidth="1"/>
    <col min="9988" max="9988" width="48.625" style="497" customWidth="1"/>
    <col min="9989" max="9989" width="6.375" style="497" customWidth="1"/>
    <col min="9990" max="9990" width="3.125" style="497" customWidth="1"/>
    <col min="9991" max="9991" width="7.625" style="497" customWidth="1"/>
    <col min="9992" max="9992" width="8.875" style="497" customWidth="1"/>
    <col min="9993" max="10242" width="9" style="497"/>
    <col min="10243" max="10243" width="3.125" style="497" customWidth="1"/>
    <col min="10244" max="10244" width="48.625" style="497" customWidth="1"/>
    <col min="10245" max="10245" width="6.375" style="497" customWidth="1"/>
    <col min="10246" max="10246" width="3.125" style="497" customWidth="1"/>
    <col min="10247" max="10247" width="7.625" style="497" customWidth="1"/>
    <col min="10248" max="10248" width="8.875" style="497" customWidth="1"/>
    <col min="10249" max="10498" width="9" style="497"/>
    <col min="10499" max="10499" width="3.125" style="497" customWidth="1"/>
    <col min="10500" max="10500" width="48.625" style="497" customWidth="1"/>
    <col min="10501" max="10501" width="6.375" style="497" customWidth="1"/>
    <col min="10502" max="10502" width="3.125" style="497" customWidth="1"/>
    <col min="10503" max="10503" width="7.625" style="497" customWidth="1"/>
    <col min="10504" max="10504" width="8.875" style="497" customWidth="1"/>
    <col min="10505" max="10754" width="9" style="497"/>
    <col min="10755" max="10755" width="3.125" style="497" customWidth="1"/>
    <col min="10756" max="10756" width="48.625" style="497" customWidth="1"/>
    <col min="10757" max="10757" width="6.375" style="497" customWidth="1"/>
    <col min="10758" max="10758" width="3.125" style="497" customWidth="1"/>
    <col min="10759" max="10759" width="7.625" style="497" customWidth="1"/>
    <col min="10760" max="10760" width="8.875" style="497" customWidth="1"/>
    <col min="10761" max="11010" width="9" style="497"/>
    <col min="11011" max="11011" width="3.125" style="497" customWidth="1"/>
    <col min="11012" max="11012" width="48.625" style="497" customWidth="1"/>
    <col min="11013" max="11013" width="6.375" style="497" customWidth="1"/>
    <col min="11014" max="11014" width="3.125" style="497" customWidth="1"/>
    <col min="11015" max="11015" width="7.625" style="497" customWidth="1"/>
    <col min="11016" max="11016" width="8.875" style="497" customWidth="1"/>
    <col min="11017" max="11266" width="9" style="497"/>
    <col min="11267" max="11267" width="3.125" style="497" customWidth="1"/>
    <col min="11268" max="11268" width="48.625" style="497" customWidth="1"/>
    <col min="11269" max="11269" width="6.375" style="497" customWidth="1"/>
    <col min="11270" max="11270" width="3.125" style="497" customWidth="1"/>
    <col min="11271" max="11271" width="7.625" style="497" customWidth="1"/>
    <col min="11272" max="11272" width="8.875" style="497" customWidth="1"/>
    <col min="11273" max="11522" width="9" style="497"/>
    <col min="11523" max="11523" width="3.125" style="497" customWidth="1"/>
    <col min="11524" max="11524" width="48.625" style="497" customWidth="1"/>
    <col min="11525" max="11525" width="6.375" style="497" customWidth="1"/>
    <col min="11526" max="11526" width="3.125" style="497" customWidth="1"/>
    <col min="11527" max="11527" width="7.625" style="497" customWidth="1"/>
    <col min="11528" max="11528" width="8.875" style="497" customWidth="1"/>
    <col min="11529" max="11778" width="9" style="497"/>
    <col min="11779" max="11779" width="3.125" style="497" customWidth="1"/>
    <col min="11780" max="11780" width="48.625" style="497" customWidth="1"/>
    <col min="11781" max="11781" width="6.375" style="497" customWidth="1"/>
    <col min="11782" max="11782" width="3.125" style="497" customWidth="1"/>
    <col min="11783" max="11783" width="7.625" style="497" customWidth="1"/>
    <col min="11784" max="11784" width="8.875" style="497" customWidth="1"/>
    <col min="11785" max="12034" width="9" style="497"/>
    <col min="12035" max="12035" width="3.125" style="497" customWidth="1"/>
    <col min="12036" max="12036" width="48.625" style="497" customWidth="1"/>
    <col min="12037" max="12037" width="6.375" style="497" customWidth="1"/>
    <col min="12038" max="12038" width="3.125" style="497" customWidth="1"/>
    <col min="12039" max="12039" width="7.625" style="497" customWidth="1"/>
    <col min="12040" max="12040" width="8.875" style="497" customWidth="1"/>
    <col min="12041" max="12290" width="9" style="497"/>
    <col min="12291" max="12291" width="3.125" style="497" customWidth="1"/>
    <col min="12292" max="12292" width="48.625" style="497" customWidth="1"/>
    <col min="12293" max="12293" width="6.375" style="497" customWidth="1"/>
    <col min="12294" max="12294" width="3.125" style="497" customWidth="1"/>
    <col min="12295" max="12295" width="7.625" style="497" customWidth="1"/>
    <col min="12296" max="12296" width="8.875" style="497" customWidth="1"/>
    <col min="12297" max="12546" width="9" style="497"/>
    <col min="12547" max="12547" width="3.125" style="497" customWidth="1"/>
    <col min="12548" max="12548" width="48.625" style="497" customWidth="1"/>
    <col min="12549" max="12549" width="6.375" style="497" customWidth="1"/>
    <col min="12550" max="12550" width="3.125" style="497" customWidth="1"/>
    <col min="12551" max="12551" width="7.625" style="497" customWidth="1"/>
    <col min="12552" max="12552" width="8.875" style="497" customWidth="1"/>
    <col min="12553" max="12802" width="9" style="497"/>
    <col min="12803" max="12803" width="3.125" style="497" customWidth="1"/>
    <col min="12804" max="12804" width="48.625" style="497" customWidth="1"/>
    <col min="12805" max="12805" width="6.375" style="497" customWidth="1"/>
    <col min="12806" max="12806" width="3.125" style="497" customWidth="1"/>
    <col min="12807" max="12807" width="7.625" style="497" customWidth="1"/>
    <col min="12808" max="12808" width="8.875" style="497" customWidth="1"/>
    <col min="12809" max="13058" width="9" style="497"/>
    <col min="13059" max="13059" width="3.125" style="497" customWidth="1"/>
    <col min="13060" max="13060" width="48.625" style="497" customWidth="1"/>
    <col min="13061" max="13061" width="6.375" style="497" customWidth="1"/>
    <col min="13062" max="13062" width="3.125" style="497" customWidth="1"/>
    <col min="13063" max="13063" width="7.625" style="497" customWidth="1"/>
    <col min="13064" max="13064" width="8.875" style="497" customWidth="1"/>
    <col min="13065" max="13314" width="9" style="497"/>
    <col min="13315" max="13315" width="3.125" style="497" customWidth="1"/>
    <col min="13316" max="13316" width="48.625" style="497" customWidth="1"/>
    <col min="13317" max="13317" width="6.375" style="497" customWidth="1"/>
    <col min="13318" max="13318" width="3.125" style="497" customWidth="1"/>
    <col min="13319" max="13319" width="7.625" style="497" customWidth="1"/>
    <col min="13320" max="13320" width="8.875" style="497" customWidth="1"/>
    <col min="13321" max="13570" width="9" style="497"/>
    <col min="13571" max="13571" width="3.125" style="497" customWidth="1"/>
    <col min="13572" max="13572" width="48.625" style="497" customWidth="1"/>
    <col min="13573" max="13573" width="6.375" style="497" customWidth="1"/>
    <col min="13574" max="13574" width="3.125" style="497" customWidth="1"/>
    <col min="13575" max="13575" width="7.625" style="497" customWidth="1"/>
    <col min="13576" max="13576" width="8.875" style="497" customWidth="1"/>
    <col min="13577" max="13826" width="9" style="497"/>
    <col min="13827" max="13827" width="3.125" style="497" customWidth="1"/>
    <col min="13828" max="13828" width="48.625" style="497" customWidth="1"/>
    <col min="13829" max="13829" width="6.375" style="497" customWidth="1"/>
    <col min="13830" max="13830" width="3.125" style="497" customWidth="1"/>
    <col min="13831" max="13831" width="7.625" style="497" customWidth="1"/>
    <col min="13832" max="13832" width="8.875" style="497" customWidth="1"/>
    <col min="13833" max="14082" width="9" style="497"/>
    <col min="14083" max="14083" width="3.125" style="497" customWidth="1"/>
    <col min="14084" max="14084" width="48.625" style="497" customWidth="1"/>
    <col min="14085" max="14085" width="6.375" style="497" customWidth="1"/>
    <col min="14086" max="14086" width="3.125" style="497" customWidth="1"/>
    <col min="14087" max="14087" width="7.625" style="497" customWidth="1"/>
    <col min="14088" max="14088" width="8.875" style="497" customWidth="1"/>
    <col min="14089" max="14338" width="9" style="497"/>
    <col min="14339" max="14339" width="3.125" style="497" customWidth="1"/>
    <col min="14340" max="14340" width="48.625" style="497" customWidth="1"/>
    <col min="14341" max="14341" width="6.375" style="497" customWidth="1"/>
    <col min="14342" max="14342" width="3.125" style="497" customWidth="1"/>
    <col min="14343" max="14343" width="7.625" style="497" customWidth="1"/>
    <col min="14344" max="14344" width="8.875" style="497" customWidth="1"/>
    <col min="14345" max="14594" width="9" style="497"/>
    <col min="14595" max="14595" width="3.125" style="497" customWidth="1"/>
    <col min="14596" max="14596" width="48.625" style="497" customWidth="1"/>
    <col min="14597" max="14597" width="6.375" style="497" customWidth="1"/>
    <col min="14598" max="14598" width="3.125" style="497" customWidth="1"/>
    <col min="14599" max="14599" width="7.625" style="497" customWidth="1"/>
    <col min="14600" max="14600" width="8.875" style="497" customWidth="1"/>
    <col min="14601" max="14850" width="9" style="497"/>
    <col min="14851" max="14851" width="3.125" style="497" customWidth="1"/>
    <col min="14852" max="14852" width="48.625" style="497" customWidth="1"/>
    <col min="14853" max="14853" width="6.375" style="497" customWidth="1"/>
    <col min="14854" max="14854" width="3.125" style="497" customWidth="1"/>
    <col min="14855" max="14855" width="7.625" style="497" customWidth="1"/>
    <col min="14856" max="14856" width="8.875" style="497" customWidth="1"/>
    <col min="14857" max="15106" width="9" style="497"/>
    <col min="15107" max="15107" width="3.125" style="497" customWidth="1"/>
    <col min="15108" max="15108" width="48.625" style="497" customWidth="1"/>
    <col min="15109" max="15109" width="6.375" style="497" customWidth="1"/>
    <col min="15110" max="15110" width="3.125" style="497" customWidth="1"/>
    <col min="15111" max="15111" width="7.625" style="497" customWidth="1"/>
    <col min="15112" max="15112" width="8.875" style="497" customWidth="1"/>
    <col min="15113" max="15362" width="9" style="497"/>
    <col min="15363" max="15363" width="3.125" style="497" customWidth="1"/>
    <col min="15364" max="15364" width="48.625" style="497" customWidth="1"/>
    <col min="15365" max="15365" width="6.375" style="497" customWidth="1"/>
    <col min="15366" max="15366" width="3.125" style="497" customWidth="1"/>
    <col min="15367" max="15367" width="7.625" style="497" customWidth="1"/>
    <col min="15368" max="15368" width="8.875" style="497" customWidth="1"/>
    <col min="15369" max="15618" width="9" style="497"/>
    <col min="15619" max="15619" width="3.125" style="497" customWidth="1"/>
    <col min="15620" max="15620" width="48.625" style="497" customWidth="1"/>
    <col min="15621" max="15621" width="6.375" style="497" customWidth="1"/>
    <col min="15622" max="15622" width="3.125" style="497" customWidth="1"/>
    <col min="15623" max="15623" width="7.625" style="497" customWidth="1"/>
    <col min="15624" max="15624" width="8.875" style="497" customWidth="1"/>
    <col min="15625" max="15874" width="9" style="497"/>
    <col min="15875" max="15875" width="3.125" style="497" customWidth="1"/>
    <col min="15876" max="15876" width="48.625" style="497" customWidth="1"/>
    <col min="15877" max="15877" width="6.375" style="497" customWidth="1"/>
    <col min="15878" max="15878" width="3.125" style="497" customWidth="1"/>
    <col min="15879" max="15879" width="7.625" style="497" customWidth="1"/>
    <col min="15880" max="15880" width="8.875" style="497" customWidth="1"/>
    <col min="15881" max="16130" width="9" style="497"/>
    <col min="16131" max="16131" width="3.125" style="497" customWidth="1"/>
    <col min="16132" max="16132" width="48.625" style="497" customWidth="1"/>
    <col min="16133" max="16133" width="6.375" style="497" customWidth="1"/>
    <col min="16134" max="16134" width="3.125" style="497" customWidth="1"/>
    <col min="16135" max="16135" width="7.625" style="497" customWidth="1"/>
    <col min="16136" max="16136" width="8.875" style="497" customWidth="1"/>
    <col min="16137" max="16384" width="9" style="497"/>
  </cols>
  <sheetData>
    <row r="2" spans="2:8" ht="15.75" customHeight="1">
      <c r="B2" s="1502" t="s">
        <v>3062</v>
      </c>
      <c r="C2" s="1503"/>
      <c r="D2" s="1503"/>
      <c r="E2" s="1503"/>
      <c r="F2" s="1503"/>
      <c r="G2" s="1503"/>
      <c r="H2" s="1504"/>
    </row>
    <row r="3" spans="2:8" ht="15.75" customHeight="1">
      <c r="B3" s="246" t="s">
        <v>20</v>
      </c>
      <c r="C3" s="246" t="s">
        <v>168</v>
      </c>
      <c r="D3" s="246" t="s">
        <v>362</v>
      </c>
      <c r="E3" s="246" t="s">
        <v>2243</v>
      </c>
      <c r="F3" s="246" t="s">
        <v>991</v>
      </c>
      <c r="G3" s="246" t="s">
        <v>2244</v>
      </c>
      <c r="H3" s="498" t="s">
        <v>2245</v>
      </c>
    </row>
    <row r="4" spans="2:8" ht="25.5">
      <c r="B4" s="248" t="s">
        <v>2246</v>
      </c>
      <c r="C4" s="249" t="s">
        <v>1674</v>
      </c>
      <c r="D4" s="1078" t="s">
        <v>2247</v>
      </c>
      <c r="E4" s="249" t="s">
        <v>2248</v>
      </c>
      <c r="F4" s="250" t="s">
        <v>2210</v>
      </c>
      <c r="G4" s="249" t="s">
        <v>2249</v>
      </c>
      <c r="H4" s="499" t="s">
        <v>2211</v>
      </c>
    </row>
    <row r="5" spans="2:8">
      <c r="B5" s="500"/>
      <c r="C5" s="501"/>
      <c r="D5" s="1095"/>
      <c r="E5" s="501"/>
      <c r="F5" s="501"/>
      <c r="G5" s="501"/>
      <c r="H5" s="501"/>
    </row>
    <row r="6" spans="2:8">
      <c r="B6" s="252" t="s">
        <v>2940</v>
      </c>
      <c r="C6" s="502" t="s">
        <v>3043</v>
      </c>
      <c r="D6" s="1096"/>
      <c r="E6" s="503"/>
      <c r="F6" s="503"/>
      <c r="G6" s="503"/>
      <c r="H6" s="504"/>
    </row>
    <row r="7" spans="2:8" ht="38.25">
      <c r="B7" s="505" t="s">
        <v>3044</v>
      </c>
      <c r="C7" s="506" t="s">
        <v>4643</v>
      </c>
      <c r="D7" s="1083"/>
      <c r="E7" s="507" t="s">
        <v>1</v>
      </c>
      <c r="F7" s="508">
        <v>1</v>
      </c>
      <c r="G7" s="536"/>
      <c r="H7" s="509">
        <f>F7*G7</f>
        <v>0</v>
      </c>
    </row>
    <row r="8" spans="2:8" ht="30" customHeight="1">
      <c r="B8" s="1837" t="s">
        <v>4472</v>
      </c>
      <c r="C8" s="510" t="s">
        <v>2151</v>
      </c>
      <c r="D8" s="1097"/>
      <c r="E8" s="511"/>
      <c r="F8" s="512"/>
      <c r="G8" s="513"/>
      <c r="H8" s="514"/>
    </row>
    <row r="9" spans="2:8" ht="270" customHeight="1">
      <c r="B9" s="1838"/>
      <c r="C9" s="515" t="s">
        <v>3045</v>
      </c>
      <c r="D9" s="1098"/>
      <c r="E9" s="516"/>
      <c r="F9" s="517"/>
      <c r="G9" s="518"/>
      <c r="H9" s="519"/>
    </row>
    <row r="10" spans="2:8" ht="165.75">
      <c r="B10" s="1838"/>
      <c r="C10" s="520" t="s">
        <v>1676</v>
      </c>
      <c r="D10" s="1098"/>
      <c r="E10" s="516"/>
      <c r="F10" s="517"/>
      <c r="G10" s="518"/>
      <c r="H10" s="519"/>
    </row>
    <row r="11" spans="2:8" ht="140.25">
      <c r="B11" s="1838"/>
      <c r="C11" s="521" t="s">
        <v>3046</v>
      </c>
      <c r="D11" s="1098"/>
      <c r="E11" s="516"/>
      <c r="F11" s="517"/>
      <c r="G11" s="518"/>
      <c r="H11" s="519"/>
    </row>
    <row r="12" spans="2:8" ht="102">
      <c r="B12" s="1838"/>
      <c r="C12" s="522" t="s">
        <v>4414</v>
      </c>
      <c r="D12" s="1098"/>
      <c r="E12" s="516"/>
      <c r="F12" s="517"/>
      <c r="G12" s="518"/>
      <c r="H12" s="519"/>
    </row>
    <row r="13" spans="2:8" ht="153">
      <c r="B13" s="1838"/>
      <c r="C13" s="515" t="s">
        <v>3047</v>
      </c>
      <c r="D13" s="1098"/>
      <c r="E13" s="516"/>
      <c r="F13" s="517"/>
      <c r="G13" s="518"/>
      <c r="H13" s="519"/>
    </row>
    <row r="14" spans="2:8" ht="102">
      <c r="B14" s="1838"/>
      <c r="C14" s="515" t="s">
        <v>3048</v>
      </c>
      <c r="D14" s="1098"/>
      <c r="E14" s="516"/>
      <c r="F14" s="517"/>
      <c r="G14" s="518"/>
      <c r="H14" s="519"/>
    </row>
    <row r="15" spans="2:8" ht="140.25">
      <c r="B15" s="1838"/>
      <c r="C15" s="515" t="s">
        <v>3049</v>
      </c>
      <c r="D15" s="1098"/>
      <c r="E15" s="523"/>
      <c r="F15" s="524"/>
      <c r="G15" s="525"/>
      <c r="H15" s="526"/>
    </row>
    <row r="16" spans="2:8" ht="38.25">
      <c r="B16" s="1839"/>
      <c r="C16" s="520" t="s">
        <v>1677</v>
      </c>
      <c r="D16" s="1099"/>
      <c r="E16" s="527" t="s">
        <v>1</v>
      </c>
      <c r="F16" s="528">
        <v>1</v>
      </c>
      <c r="G16" s="535"/>
      <c r="H16" s="529">
        <f>F16*G16</f>
        <v>0</v>
      </c>
    </row>
    <row r="17" spans="2:8" ht="25.5">
      <c r="B17" s="505" t="s">
        <v>3050</v>
      </c>
      <c r="C17" s="506" t="s">
        <v>1678</v>
      </c>
      <c r="D17" s="1083"/>
      <c r="E17" s="527" t="s">
        <v>1</v>
      </c>
      <c r="F17" s="530">
        <v>1</v>
      </c>
      <c r="G17" s="535"/>
      <c r="H17" s="529">
        <f t="shared" ref="H17:H18" si="0">F17*G17</f>
        <v>0</v>
      </c>
    </row>
    <row r="18" spans="2:8" ht="25.5">
      <c r="B18" s="505" t="s">
        <v>3051</v>
      </c>
      <c r="C18" s="506" t="s">
        <v>4475</v>
      </c>
      <c r="D18" s="1083"/>
      <c r="E18" s="527" t="s">
        <v>1</v>
      </c>
      <c r="F18" s="530">
        <v>1</v>
      </c>
      <c r="G18" s="535"/>
      <c r="H18" s="529">
        <f t="shared" si="0"/>
        <v>0</v>
      </c>
    </row>
    <row r="20" spans="2:8" ht="15">
      <c r="B20" s="1469" t="s">
        <v>3067</v>
      </c>
      <c r="C20" s="1469"/>
      <c r="D20" s="1469"/>
      <c r="E20" s="1469"/>
      <c r="F20" s="1469"/>
      <c r="G20" s="1469"/>
      <c r="H20" s="1469"/>
    </row>
    <row r="21" spans="2:8" ht="15">
      <c r="B21" s="484"/>
      <c r="C21" s="485"/>
      <c r="D21" s="1077"/>
      <c r="E21" s="485"/>
      <c r="F21" s="485"/>
      <c r="G21" s="485"/>
      <c r="H21" s="486"/>
    </row>
    <row r="22" spans="2:8">
      <c r="B22" s="487" t="s">
        <v>2940</v>
      </c>
      <c r="C22" s="488" t="s">
        <v>3063</v>
      </c>
      <c r="D22" s="1496">
        <f>SUM(H7:H18)</f>
        <v>0</v>
      </c>
      <c r="E22" s="1497"/>
      <c r="F22" s="1497"/>
      <c r="G22" s="1497"/>
      <c r="H22" s="1498"/>
    </row>
    <row r="23" spans="2:8">
      <c r="B23" s="1499"/>
      <c r="C23" s="1500"/>
      <c r="D23" s="1500"/>
      <c r="E23" s="1500"/>
      <c r="F23" s="1500"/>
      <c r="G23" s="1500"/>
      <c r="H23" s="1501"/>
    </row>
    <row r="24" spans="2:8">
      <c r="B24" s="489" t="s">
        <v>991</v>
      </c>
      <c r="C24" s="493" t="s">
        <v>3061</v>
      </c>
      <c r="D24" s="1496">
        <f>SUM(D22)</f>
        <v>0</v>
      </c>
      <c r="E24" s="1497"/>
      <c r="F24" s="1497"/>
      <c r="G24" s="1497"/>
      <c r="H24" s="1498"/>
    </row>
  </sheetData>
  <sheetProtection password="AE1F" sheet="1" objects="1" scenarios="1"/>
  <mergeCells count="6">
    <mergeCell ref="D24:H24"/>
    <mergeCell ref="B2:H2"/>
    <mergeCell ref="B8:B16"/>
    <mergeCell ref="B20:H20"/>
    <mergeCell ref="D22:H22"/>
    <mergeCell ref="B23:H23"/>
  </mergeCells>
  <pageMargins left="0.70866141732283472" right="0.70866141732283472" top="0.74803149606299213" bottom="0.74803149606299213" header="0.31496062992125984" footer="0.31496062992125984"/>
  <pageSetup paperSize="9" scale="53" orientation="portrait" r:id="rId1"/>
  <headerFooter>
    <oddHeader>&amp;C&amp;"Tahoma,Regular"RADOVI NA  REKONSTRUKCIJI OBJEKTA PROVIDUROVE PALAČE U ZADRU</oddHeader>
    <oddFooter>&amp;C&amp;"Tahoma,Regular"&amp;P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46"/>
  <sheetViews>
    <sheetView zoomScale="110" zoomScaleNormal="110" zoomScaleSheetLayoutView="100" workbookViewId="0">
      <selection activeCell="G36" sqref="G36"/>
    </sheetView>
  </sheetViews>
  <sheetFormatPr defaultColWidth="8.875" defaultRowHeight="12.75"/>
  <cols>
    <col min="1" max="1" width="2.625" style="2" customWidth="1"/>
    <col min="2" max="2" width="10" style="11" customWidth="1"/>
    <col min="3" max="3" width="55.5" style="7" customWidth="1"/>
    <col min="4" max="4" width="15.625" style="1102" customWidth="1"/>
    <col min="5" max="5" width="12.875" style="6" customWidth="1"/>
    <col min="6" max="6" width="12.875" style="12" customWidth="1"/>
    <col min="7" max="8" width="15.625" style="5" customWidth="1"/>
    <col min="9" max="10" width="13.375" style="1" customWidth="1"/>
    <col min="11" max="30" width="9" style="1"/>
    <col min="31" max="258" width="9" style="2"/>
    <col min="259" max="259" width="6.625" style="2" customWidth="1"/>
    <col min="260" max="260" width="39.125" style="2" customWidth="1"/>
    <col min="261" max="261" width="5.875" style="2" customWidth="1"/>
    <col min="262" max="262" width="5" style="2" customWidth="1"/>
    <col min="263" max="263" width="10.875" style="2" customWidth="1"/>
    <col min="264" max="266" width="13.375" style="2" customWidth="1"/>
    <col min="267" max="514" width="9" style="2"/>
    <col min="515" max="515" width="6.625" style="2" customWidth="1"/>
    <col min="516" max="516" width="39.125" style="2" customWidth="1"/>
    <col min="517" max="517" width="5.875" style="2" customWidth="1"/>
    <col min="518" max="518" width="5" style="2" customWidth="1"/>
    <col min="519" max="519" width="10.875" style="2" customWidth="1"/>
    <col min="520" max="522" width="13.375" style="2" customWidth="1"/>
    <col min="523" max="770" width="9" style="2"/>
    <col min="771" max="771" width="6.625" style="2" customWidth="1"/>
    <col min="772" max="772" width="39.125" style="2" customWidth="1"/>
    <col min="773" max="773" width="5.875" style="2" customWidth="1"/>
    <col min="774" max="774" width="5" style="2" customWidth="1"/>
    <col min="775" max="775" width="10.875" style="2" customWidth="1"/>
    <col min="776" max="778" width="13.375" style="2" customWidth="1"/>
    <col min="779" max="1026" width="9" style="2"/>
    <col min="1027" max="1027" width="6.625" style="2" customWidth="1"/>
    <col min="1028" max="1028" width="39.125" style="2" customWidth="1"/>
    <col min="1029" max="1029" width="5.875" style="2" customWidth="1"/>
    <col min="1030" max="1030" width="5" style="2" customWidth="1"/>
    <col min="1031" max="1031" width="10.875" style="2" customWidth="1"/>
    <col min="1032" max="1034" width="13.375" style="2" customWidth="1"/>
    <col min="1035" max="1282" width="9" style="2"/>
    <col min="1283" max="1283" width="6.625" style="2" customWidth="1"/>
    <col min="1284" max="1284" width="39.125" style="2" customWidth="1"/>
    <col min="1285" max="1285" width="5.875" style="2" customWidth="1"/>
    <col min="1286" max="1286" width="5" style="2" customWidth="1"/>
    <col min="1287" max="1287" width="10.875" style="2" customWidth="1"/>
    <col min="1288" max="1290" width="13.375" style="2" customWidth="1"/>
    <col min="1291" max="1538" width="9" style="2"/>
    <col min="1539" max="1539" width="6.625" style="2" customWidth="1"/>
    <col min="1540" max="1540" width="39.125" style="2" customWidth="1"/>
    <col min="1541" max="1541" width="5.875" style="2" customWidth="1"/>
    <col min="1542" max="1542" width="5" style="2" customWidth="1"/>
    <col min="1543" max="1543" width="10.875" style="2" customWidth="1"/>
    <col min="1544" max="1546" width="13.375" style="2" customWidth="1"/>
    <col min="1547" max="1794" width="9" style="2"/>
    <col min="1795" max="1795" width="6.625" style="2" customWidth="1"/>
    <col min="1796" max="1796" width="39.125" style="2" customWidth="1"/>
    <col min="1797" max="1797" width="5.875" style="2" customWidth="1"/>
    <col min="1798" max="1798" width="5" style="2" customWidth="1"/>
    <col min="1799" max="1799" width="10.875" style="2" customWidth="1"/>
    <col min="1800" max="1802" width="13.375" style="2" customWidth="1"/>
    <col min="1803" max="2050" width="9" style="2"/>
    <col min="2051" max="2051" width="6.625" style="2" customWidth="1"/>
    <col min="2052" max="2052" width="39.125" style="2" customWidth="1"/>
    <col min="2053" max="2053" width="5.875" style="2" customWidth="1"/>
    <col min="2054" max="2054" width="5" style="2" customWidth="1"/>
    <col min="2055" max="2055" width="10.875" style="2" customWidth="1"/>
    <col min="2056" max="2058" width="13.375" style="2" customWidth="1"/>
    <col min="2059" max="2306" width="9" style="2"/>
    <col min="2307" max="2307" width="6.625" style="2" customWidth="1"/>
    <col min="2308" max="2308" width="39.125" style="2" customWidth="1"/>
    <col min="2309" max="2309" width="5.875" style="2" customWidth="1"/>
    <col min="2310" max="2310" width="5" style="2" customWidth="1"/>
    <col min="2311" max="2311" width="10.875" style="2" customWidth="1"/>
    <col min="2312" max="2314" width="13.375" style="2" customWidth="1"/>
    <col min="2315" max="2562" width="9" style="2"/>
    <col min="2563" max="2563" width="6.625" style="2" customWidth="1"/>
    <col min="2564" max="2564" width="39.125" style="2" customWidth="1"/>
    <col min="2565" max="2565" width="5.875" style="2" customWidth="1"/>
    <col min="2566" max="2566" width="5" style="2" customWidth="1"/>
    <col min="2567" max="2567" width="10.875" style="2" customWidth="1"/>
    <col min="2568" max="2570" width="13.375" style="2" customWidth="1"/>
    <col min="2571" max="2818" width="9" style="2"/>
    <col min="2819" max="2819" width="6.625" style="2" customWidth="1"/>
    <col min="2820" max="2820" width="39.125" style="2" customWidth="1"/>
    <col min="2821" max="2821" width="5.875" style="2" customWidth="1"/>
    <col min="2822" max="2822" width="5" style="2" customWidth="1"/>
    <col min="2823" max="2823" width="10.875" style="2" customWidth="1"/>
    <col min="2824" max="2826" width="13.375" style="2" customWidth="1"/>
    <col min="2827" max="3074" width="9" style="2"/>
    <col min="3075" max="3075" width="6.625" style="2" customWidth="1"/>
    <col min="3076" max="3076" width="39.125" style="2" customWidth="1"/>
    <col min="3077" max="3077" width="5.875" style="2" customWidth="1"/>
    <col min="3078" max="3078" width="5" style="2" customWidth="1"/>
    <col min="3079" max="3079" width="10.875" style="2" customWidth="1"/>
    <col min="3080" max="3082" width="13.375" style="2" customWidth="1"/>
    <col min="3083" max="3330" width="9" style="2"/>
    <col min="3331" max="3331" width="6.625" style="2" customWidth="1"/>
    <col min="3332" max="3332" width="39.125" style="2" customWidth="1"/>
    <col min="3333" max="3333" width="5.875" style="2" customWidth="1"/>
    <col min="3334" max="3334" width="5" style="2" customWidth="1"/>
    <col min="3335" max="3335" width="10.875" style="2" customWidth="1"/>
    <col min="3336" max="3338" width="13.375" style="2" customWidth="1"/>
    <col min="3339" max="3586" width="9" style="2"/>
    <col min="3587" max="3587" width="6.625" style="2" customWidth="1"/>
    <col min="3588" max="3588" width="39.125" style="2" customWidth="1"/>
    <col min="3589" max="3589" width="5.875" style="2" customWidth="1"/>
    <col min="3590" max="3590" width="5" style="2" customWidth="1"/>
    <col min="3591" max="3591" width="10.875" style="2" customWidth="1"/>
    <col min="3592" max="3594" width="13.375" style="2" customWidth="1"/>
    <col min="3595" max="3842" width="9" style="2"/>
    <col min="3843" max="3843" width="6.625" style="2" customWidth="1"/>
    <col min="3844" max="3844" width="39.125" style="2" customWidth="1"/>
    <col min="3845" max="3845" width="5.875" style="2" customWidth="1"/>
    <col min="3846" max="3846" width="5" style="2" customWidth="1"/>
    <col min="3847" max="3847" width="10.875" style="2" customWidth="1"/>
    <col min="3848" max="3850" width="13.375" style="2" customWidth="1"/>
    <col min="3851" max="4098" width="9" style="2"/>
    <col min="4099" max="4099" width="6.625" style="2" customWidth="1"/>
    <col min="4100" max="4100" width="39.125" style="2" customWidth="1"/>
    <col min="4101" max="4101" width="5.875" style="2" customWidth="1"/>
    <col min="4102" max="4102" width="5" style="2" customWidth="1"/>
    <col min="4103" max="4103" width="10.875" style="2" customWidth="1"/>
    <col min="4104" max="4106" width="13.375" style="2" customWidth="1"/>
    <col min="4107" max="4354" width="9" style="2"/>
    <col min="4355" max="4355" width="6.625" style="2" customWidth="1"/>
    <col min="4356" max="4356" width="39.125" style="2" customWidth="1"/>
    <col min="4357" max="4357" width="5.875" style="2" customWidth="1"/>
    <col min="4358" max="4358" width="5" style="2" customWidth="1"/>
    <col min="4359" max="4359" width="10.875" style="2" customWidth="1"/>
    <col min="4360" max="4362" width="13.375" style="2" customWidth="1"/>
    <col min="4363" max="4610" width="9" style="2"/>
    <col min="4611" max="4611" width="6.625" style="2" customWidth="1"/>
    <col min="4612" max="4612" width="39.125" style="2" customWidth="1"/>
    <col min="4613" max="4613" width="5.875" style="2" customWidth="1"/>
    <col min="4614" max="4614" width="5" style="2" customWidth="1"/>
    <col min="4615" max="4615" width="10.875" style="2" customWidth="1"/>
    <col min="4616" max="4618" width="13.375" style="2" customWidth="1"/>
    <col min="4619" max="4866" width="9" style="2"/>
    <col min="4867" max="4867" width="6.625" style="2" customWidth="1"/>
    <col min="4868" max="4868" width="39.125" style="2" customWidth="1"/>
    <col min="4869" max="4869" width="5.875" style="2" customWidth="1"/>
    <col min="4870" max="4870" width="5" style="2" customWidth="1"/>
    <col min="4871" max="4871" width="10.875" style="2" customWidth="1"/>
    <col min="4872" max="4874" width="13.375" style="2" customWidth="1"/>
    <col min="4875" max="5122" width="9" style="2"/>
    <col min="5123" max="5123" width="6.625" style="2" customWidth="1"/>
    <col min="5124" max="5124" width="39.125" style="2" customWidth="1"/>
    <col min="5125" max="5125" width="5.875" style="2" customWidth="1"/>
    <col min="5126" max="5126" width="5" style="2" customWidth="1"/>
    <col min="5127" max="5127" width="10.875" style="2" customWidth="1"/>
    <col min="5128" max="5130" width="13.375" style="2" customWidth="1"/>
    <col min="5131" max="5378" width="9" style="2"/>
    <col min="5379" max="5379" width="6.625" style="2" customWidth="1"/>
    <col min="5380" max="5380" width="39.125" style="2" customWidth="1"/>
    <col min="5381" max="5381" width="5.875" style="2" customWidth="1"/>
    <col min="5382" max="5382" width="5" style="2" customWidth="1"/>
    <col min="5383" max="5383" width="10.875" style="2" customWidth="1"/>
    <col min="5384" max="5386" width="13.375" style="2" customWidth="1"/>
    <col min="5387" max="5634" width="9" style="2"/>
    <col min="5635" max="5635" width="6.625" style="2" customWidth="1"/>
    <col min="5636" max="5636" width="39.125" style="2" customWidth="1"/>
    <col min="5637" max="5637" width="5.875" style="2" customWidth="1"/>
    <col min="5638" max="5638" width="5" style="2" customWidth="1"/>
    <col min="5639" max="5639" width="10.875" style="2" customWidth="1"/>
    <col min="5640" max="5642" width="13.375" style="2" customWidth="1"/>
    <col min="5643" max="5890" width="9" style="2"/>
    <col min="5891" max="5891" width="6.625" style="2" customWidth="1"/>
    <col min="5892" max="5892" width="39.125" style="2" customWidth="1"/>
    <col min="5893" max="5893" width="5.875" style="2" customWidth="1"/>
    <col min="5894" max="5894" width="5" style="2" customWidth="1"/>
    <col min="5895" max="5895" width="10.875" style="2" customWidth="1"/>
    <col min="5896" max="5898" width="13.375" style="2" customWidth="1"/>
    <col min="5899" max="6146" width="9" style="2"/>
    <col min="6147" max="6147" width="6.625" style="2" customWidth="1"/>
    <col min="6148" max="6148" width="39.125" style="2" customWidth="1"/>
    <col min="6149" max="6149" width="5.875" style="2" customWidth="1"/>
    <col min="6150" max="6150" width="5" style="2" customWidth="1"/>
    <col min="6151" max="6151" width="10.875" style="2" customWidth="1"/>
    <col min="6152" max="6154" width="13.375" style="2" customWidth="1"/>
    <col min="6155" max="6402" width="9" style="2"/>
    <col min="6403" max="6403" width="6.625" style="2" customWidth="1"/>
    <col min="6404" max="6404" width="39.125" style="2" customWidth="1"/>
    <col min="6405" max="6405" width="5.875" style="2" customWidth="1"/>
    <col min="6406" max="6406" width="5" style="2" customWidth="1"/>
    <col min="6407" max="6407" width="10.875" style="2" customWidth="1"/>
    <col min="6408" max="6410" width="13.375" style="2" customWidth="1"/>
    <col min="6411" max="6658" width="9" style="2"/>
    <col min="6659" max="6659" width="6.625" style="2" customWidth="1"/>
    <col min="6660" max="6660" width="39.125" style="2" customWidth="1"/>
    <col min="6661" max="6661" width="5.875" style="2" customWidth="1"/>
    <col min="6662" max="6662" width="5" style="2" customWidth="1"/>
    <col min="6663" max="6663" width="10.875" style="2" customWidth="1"/>
    <col min="6664" max="6666" width="13.375" style="2" customWidth="1"/>
    <col min="6667" max="6914" width="9" style="2"/>
    <col min="6915" max="6915" width="6.625" style="2" customWidth="1"/>
    <col min="6916" max="6916" width="39.125" style="2" customWidth="1"/>
    <col min="6917" max="6917" width="5.875" style="2" customWidth="1"/>
    <col min="6918" max="6918" width="5" style="2" customWidth="1"/>
    <col min="6919" max="6919" width="10.875" style="2" customWidth="1"/>
    <col min="6920" max="6922" width="13.375" style="2" customWidth="1"/>
    <col min="6923" max="7170" width="9" style="2"/>
    <col min="7171" max="7171" width="6.625" style="2" customWidth="1"/>
    <col min="7172" max="7172" width="39.125" style="2" customWidth="1"/>
    <col min="7173" max="7173" width="5.875" style="2" customWidth="1"/>
    <col min="7174" max="7174" width="5" style="2" customWidth="1"/>
    <col min="7175" max="7175" width="10.875" style="2" customWidth="1"/>
    <col min="7176" max="7178" width="13.375" style="2" customWidth="1"/>
    <col min="7179" max="7426" width="9" style="2"/>
    <col min="7427" max="7427" width="6.625" style="2" customWidth="1"/>
    <col min="7428" max="7428" width="39.125" style="2" customWidth="1"/>
    <col min="7429" max="7429" width="5.875" style="2" customWidth="1"/>
    <col min="7430" max="7430" width="5" style="2" customWidth="1"/>
    <col min="7431" max="7431" width="10.875" style="2" customWidth="1"/>
    <col min="7432" max="7434" width="13.375" style="2" customWidth="1"/>
    <col min="7435" max="7682" width="9" style="2"/>
    <col min="7683" max="7683" width="6.625" style="2" customWidth="1"/>
    <col min="7684" max="7684" width="39.125" style="2" customWidth="1"/>
    <col min="7685" max="7685" width="5.875" style="2" customWidth="1"/>
    <col min="7686" max="7686" width="5" style="2" customWidth="1"/>
    <col min="7687" max="7687" width="10.875" style="2" customWidth="1"/>
    <col min="7688" max="7690" width="13.375" style="2" customWidth="1"/>
    <col min="7691" max="7938" width="9" style="2"/>
    <col min="7939" max="7939" width="6.625" style="2" customWidth="1"/>
    <col min="7940" max="7940" width="39.125" style="2" customWidth="1"/>
    <col min="7941" max="7941" width="5.875" style="2" customWidth="1"/>
    <col min="7942" max="7942" width="5" style="2" customWidth="1"/>
    <col min="7943" max="7943" width="10.875" style="2" customWidth="1"/>
    <col min="7944" max="7946" width="13.375" style="2" customWidth="1"/>
    <col min="7947" max="8194" width="9" style="2"/>
    <col min="8195" max="8195" width="6.625" style="2" customWidth="1"/>
    <col min="8196" max="8196" width="39.125" style="2" customWidth="1"/>
    <col min="8197" max="8197" width="5.875" style="2" customWidth="1"/>
    <col min="8198" max="8198" width="5" style="2" customWidth="1"/>
    <col min="8199" max="8199" width="10.875" style="2" customWidth="1"/>
    <col min="8200" max="8202" width="13.375" style="2" customWidth="1"/>
    <col min="8203" max="8450" width="9" style="2"/>
    <col min="8451" max="8451" width="6.625" style="2" customWidth="1"/>
    <col min="8452" max="8452" width="39.125" style="2" customWidth="1"/>
    <col min="8453" max="8453" width="5.875" style="2" customWidth="1"/>
    <col min="8454" max="8454" width="5" style="2" customWidth="1"/>
    <col min="8455" max="8455" width="10.875" style="2" customWidth="1"/>
    <col min="8456" max="8458" width="13.375" style="2" customWidth="1"/>
    <col min="8459" max="8706" width="9" style="2"/>
    <col min="8707" max="8707" width="6.625" style="2" customWidth="1"/>
    <col min="8708" max="8708" width="39.125" style="2" customWidth="1"/>
    <col min="8709" max="8709" width="5.875" style="2" customWidth="1"/>
    <col min="8710" max="8710" width="5" style="2" customWidth="1"/>
    <col min="8711" max="8711" width="10.875" style="2" customWidth="1"/>
    <col min="8712" max="8714" width="13.375" style="2" customWidth="1"/>
    <col min="8715" max="8962" width="9" style="2"/>
    <col min="8963" max="8963" width="6.625" style="2" customWidth="1"/>
    <col min="8964" max="8964" width="39.125" style="2" customWidth="1"/>
    <col min="8965" max="8965" width="5.875" style="2" customWidth="1"/>
    <col min="8966" max="8966" width="5" style="2" customWidth="1"/>
    <col min="8967" max="8967" width="10.875" style="2" customWidth="1"/>
    <col min="8968" max="8970" width="13.375" style="2" customWidth="1"/>
    <col min="8971" max="9218" width="9" style="2"/>
    <col min="9219" max="9219" width="6.625" style="2" customWidth="1"/>
    <col min="9220" max="9220" width="39.125" style="2" customWidth="1"/>
    <col min="9221" max="9221" width="5.875" style="2" customWidth="1"/>
    <col min="9222" max="9222" width="5" style="2" customWidth="1"/>
    <col min="9223" max="9223" width="10.875" style="2" customWidth="1"/>
    <col min="9224" max="9226" width="13.375" style="2" customWidth="1"/>
    <col min="9227" max="9474" width="9" style="2"/>
    <col min="9475" max="9475" width="6.625" style="2" customWidth="1"/>
    <col min="9476" max="9476" width="39.125" style="2" customWidth="1"/>
    <col min="9477" max="9477" width="5.875" style="2" customWidth="1"/>
    <col min="9478" max="9478" width="5" style="2" customWidth="1"/>
    <col min="9479" max="9479" width="10.875" style="2" customWidth="1"/>
    <col min="9480" max="9482" width="13.375" style="2" customWidth="1"/>
    <col min="9483" max="9730" width="9" style="2"/>
    <col min="9731" max="9731" width="6.625" style="2" customWidth="1"/>
    <col min="9732" max="9732" width="39.125" style="2" customWidth="1"/>
    <col min="9733" max="9733" width="5.875" style="2" customWidth="1"/>
    <col min="9734" max="9734" width="5" style="2" customWidth="1"/>
    <col min="9735" max="9735" width="10.875" style="2" customWidth="1"/>
    <col min="9736" max="9738" width="13.375" style="2" customWidth="1"/>
    <col min="9739" max="9986" width="9" style="2"/>
    <col min="9987" max="9987" width="6.625" style="2" customWidth="1"/>
    <col min="9988" max="9988" width="39.125" style="2" customWidth="1"/>
    <col min="9989" max="9989" width="5.875" style="2" customWidth="1"/>
    <col min="9990" max="9990" width="5" style="2" customWidth="1"/>
    <col min="9991" max="9991" width="10.875" style="2" customWidth="1"/>
    <col min="9992" max="9994" width="13.375" style="2" customWidth="1"/>
    <col min="9995" max="10242" width="9" style="2"/>
    <col min="10243" max="10243" width="6.625" style="2" customWidth="1"/>
    <col min="10244" max="10244" width="39.125" style="2" customWidth="1"/>
    <col min="10245" max="10245" width="5.875" style="2" customWidth="1"/>
    <col min="10246" max="10246" width="5" style="2" customWidth="1"/>
    <col min="10247" max="10247" width="10.875" style="2" customWidth="1"/>
    <col min="10248" max="10250" width="13.375" style="2" customWidth="1"/>
    <col min="10251" max="10498" width="9" style="2"/>
    <col min="10499" max="10499" width="6.625" style="2" customWidth="1"/>
    <col min="10500" max="10500" width="39.125" style="2" customWidth="1"/>
    <col min="10501" max="10501" width="5.875" style="2" customWidth="1"/>
    <col min="10502" max="10502" width="5" style="2" customWidth="1"/>
    <col min="10503" max="10503" width="10.875" style="2" customWidth="1"/>
    <col min="10504" max="10506" width="13.375" style="2" customWidth="1"/>
    <col min="10507" max="10754" width="9" style="2"/>
    <col min="10755" max="10755" width="6.625" style="2" customWidth="1"/>
    <col min="10756" max="10756" width="39.125" style="2" customWidth="1"/>
    <col min="10757" max="10757" width="5.875" style="2" customWidth="1"/>
    <col min="10758" max="10758" width="5" style="2" customWidth="1"/>
    <col min="10759" max="10759" width="10.875" style="2" customWidth="1"/>
    <col min="10760" max="10762" width="13.375" style="2" customWidth="1"/>
    <col min="10763" max="11010" width="9" style="2"/>
    <col min="11011" max="11011" width="6.625" style="2" customWidth="1"/>
    <col min="11012" max="11012" width="39.125" style="2" customWidth="1"/>
    <col min="11013" max="11013" width="5.875" style="2" customWidth="1"/>
    <col min="11014" max="11014" width="5" style="2" customWidth="1"/>
    <col min="11015" max="11015" width="10.875" style="2" customWidth="1"/>
    <col min="11016" max="11018" width="13.375" style="2" customWidth="1"/>
    <col min="11019" max="11266" width="9" style="2"/>
    <col min="11267" max="11267" width="6.625" style="2" customWidth="1"/>
    <col min="11268" max="11268" width="39.125" style="2" customWidth="1"/>
    <col min="11269" max="11269" width="5.875" style="2" customWidth="1"/>
    <col min="11270" max="11270" width="5" style="2" customWidth="1"/>
    <col min="11271" max="11271" width="10.875" style="2" customWidth="1"/>
    <col min="11272" max="11274" width="13.375" style="2" customWidth="1"/>
    <col min="11275" max="11522" width="9" style="2"/>
    <col min="11523" max="11523" width="6.625" style="2" customWidth="1"/>
    <col min="11524" max="11524" width="39.125" style="2" customWidth="1"/>
    <col min="11525" max="11525" width="5.875" style="2" customWidth="1"/>
    <col min="11526" max="11526" width="5" style="2" customWidth="1"/>
    <col min="11527" max="11527" width="10.875" style="2" customWidth="1"/>
    <col min="11528" max="11530" width="13.375" style="2" customWidth="1"/>
    <col min="11531" max="11778" width="9" style="2"/>
    <col min="11779" max="11779" width="6.625" style="2" customWidth="1"/>
    <col min="11780" max="11780" width="39.125" style="2" customWidth="1"/>
    <col min="11781" max="11781" width="5.875" style="2" customWidth="1"/>
    <col min="11782" max="11782" width="5" style="2" customWidth="1"/>
    <col min="11783" max="11783" width="10.875" style="2" customWidth="1"/>
    <col min="11784" max="11786" width="13.375" style="2" customWidth="1"/>
    <col min="11787" max="12034" width="9" style="2"/>
    <col min="12035" max="12035" width="6.625" style="2" customWidth="1"/>
    <col min="12036" max="12036" width="39.125" style="2" customWidth="1"/>
    <col min="12037" max="12037" width="5.875" style="2" customWidth="1"/>
    <col min="12038" max="12038" width="5" style="2" customWidth="1"/>
    <col min="12039" max="12039" width="10.875" style="2" customWidth="1"/>
    <col min="12040" max="12042" width="13.375" style="2" customWidth="1"/>
    <col min="12043" max="12290" width="9" style="2"/>
    <col min="12291" max="12291" width="6.625" style="2" customWidth="1"/>
    <col min="12292" max="12292" width="39.125" style="2" customWidth="1"/>
    <col min="12293" max="12293" width="5.875" style="2" customWidth="1"/>
    <col min="12294" max="12294" width="5" style="2" customWidth="1"/>
    <col min="12295" max="12295" width="10.875" style="2" customWidth="1"/>
    <col min="12296" max="12298" width="13.375" style="2" customWidth="1"/>
    <col min="12299" max="12546" width="9" style="2"/>
    <col min="12547" max="12547" width="6.625" style="2" customWidth="1"/>
    <col min="12548" max="12548" width="39.125" style="2" customWidth="1"/>
    <col min="12549" max="12549" width="5.875" style="2" customWidth="1"/>
    <col min="12550" max="12550" width="5" style="2" customWidth="1"/>
    <col min="12551" max="12551" width="10.875" style="2" customWidth="1"/>
    <col min="12552" max="12554" width="13.375" style="2" customWidth="1"/>
    <col min="12555" max="12802" width="9" style="2"/>
    <col min="12803" max="12803" width="6.625" style="2" customWidth="1"/>
    <col min="12804" max="12804" width="39.125" style="2" customWidth="1"/>
    <col min="12805" max="12805" width="5.875" style="2" customWidth="1"/>
    <col min="12806" max="12806" width="5" style="2" customWidth="1"/>
    <col min="12807" max="12807" width="10.875" style="2" customWidth="1"/>
    <col min="12808" max="12810" width="13.375" style="2" customWidth="1"/>
    <col min="12811" max="13058" width="9" style="2"/>
    <col min="13059" max="13059" width="6.625" style="2" customWidth="1"/>
    <col min="13060" max="13060" width="39.125" style="2" customWidth="1"/>
    <col min="13061" max="13061" width="5.875" style="2" customWidth="1"/>
    <col min="13062" max="13062" width="5" style="2" customWidth="1"/>
    <col min="13063" max="13063" width="10.875" style="2" customWidth="1"/>
    <col min="13064" max="13066" width="13.375" style="2" customWidth="1"/>
    <col min="13067" max="13314" width="9" style="2"/>
    <col min="13315" max="13315" width="6.625" style="2" customWidth="1"/>
    <col min="13316" max="13316" width="39.125" style="2" customWidth="1"/>
    <col min="13317" max="13317" width="5.875" style="2" customWidth="1"/>
    <col min="13318" max="13318" width="5" style="2" customWidth="1"/>
    <col min="13319" max="13319" width="10.875" style="2" customWidth="1"/>
    <col min="13320" max="13322" width="13.375" style="2" customWidth="1"/>
    <col min="13323" max="13570" width="9" style="2"/>
    <col min="13571" max="13571" width="6.625" style="2" customWidth="1"/>
    <col min="13572" max="13572" width="39.125" style="2" customWidth="1"/>
    <col min="13573" max="13573" width="5.875" style="2" customWidth="1"/>
    <col min="13574" max="13574" width="5" style="2" customWidth="1"/>
    <col min="13575" max="13575" width="10.875" style="2" customWidth="1"/>
    <col min="13576" max="13578" width="13.375" style="2" customWidth="1"/>
    <col min="13579" max="13826" width="9" style="2"/>
    <col min="13827" max="13827" width="6.625" style="2" customWidth="1"/>
    <col min="13828" max="13828" width="39.125" style="2" customWidth="1"/>
    <col min="13829" max="13829" width="5.875" style="2" customWidth="1"/>
    <col min="13830" max="13830" width="5" style="2" customWidth="1"/>
    <col min="13831" max="13831" width="10.875" style="2" customWidth="1"/>
    <col min="13832" max="13834" width="13.375" style="2" customWidth="1"/>
    <col min="13835" max="14082" width="9" style="2"/>
    <col min="14083" max="14083" width="6.625" style="2" customWidth="1"/>
    <col min="14084" max="14084" width="39.125" style="2" customWidth="1"/>
    <col min="14085" max="14085" width="5.875" style="2" customWidth="1"/>
    <col min="14086" max="14086" width="5" style="2" customWidth="1"/>
    <col min="14087" max="14087" width="10.875" style="2" customWidth="1"/>
    <col min="14088" max="14090" width="13.375" style="2" customWidth="1"/>
    <col min="14091" max="14338" width="9" style="2"/>
    <col min="14339" max="14339" width="6.625" style="2" customWidth="1"/>
    <col min="14340" max="14340" width="39.125" style="2" customWidth="1"/>
    <col min="14341" max="14341" width="5.875" style="2" customWidth="1"/>
    <col min="14342" max="14342" width="5" style="2" customWidth="1"/>
    <col min="14343" max="14343" width="10.875" style="2" customWidth="1"/>
    <col min="14344" max="14346" width="13.375" style="2" customWidth="1"/>
    <col min="14347" max="14594" width="9" style="2"/>
    <col min="14595" max="14595" width="6.625" style="2" customWidth="1"/>
    <col min="14596" max="14596" width="39.125" style="2" customWidth="1"/>
    <col min="14597" max="14597" width="5.875" style="2" customWidth="1"/>
    <col min="14598" max="14598" width="5" style="2" customWidth="1"/>
    <col min="14599" max="14599" width="10.875" style="2" customWidth="1"/>
    <col min="14600" max="14602" width="13.375" style="2" customWidth="1"/>
    <col min="14603" max="14850" width="9" style="2"/>
    <col min="14851" max="14851" width="6.625" style="2" customWidth="1"/>
    <col min="14852" max="14852" width="39.125" style="2" customWidth="1"/>
    <col min="14853" max="14853" width="5.875" style="2" customWidth="1"/>
    <col min="14854" max="14854" width="5" style="2" customWidth="1"/>
    <col min="14855" max="14855" width="10.875" style="2" customWidth="1"/>
    <col min="14856" max="14858" width="13.375" style="2" customWidth="1"/>
    <col min="14859" max="15106" width="9" style="2"/>
    <col min="15107" max="15107" width="6.625" style="2" customWidth="1"/>
    <col min="15108" max="15108" width="39.125" style="2" customWidth="1"/>
    <col min="15109" max="15109" width="5.875" style="2" customWidth="1"/>
    <col min="15110" max="15110" width="5" style="2" customWidth="1"/>
    <col min="15111" max="15111" width="10.875" style="2" customWidth="1"/>
    <col min="15112" max="15114" width="13.375" style="2" customWidth="1"/>
    <col min="15115" max="15362" width="9" style="2"/>
    <col min="15363" max="15363" width="6.625" style="2" customWidth="1"/>
    <col min="15364" max="15364" width="39.125" style="2" customWidth="1"/>
    <col min="15365" max="15365" width="5.875" style="2" customWidth="1"/>
    <col min="15366" max="15366" width="5" style="2" customWidth="1"/>
    <col min="15367" max="15367" width="10.875" style="2" customWidth="1"/>
    <col min="15368" max="15370" width="13.375" style="2" customWidth="1"/>
    <col min="15371" max="15618" width="9" style="2"/>
    <col min="15619" max="15619" width="6.625" style="2" customWidth="1"/>
    <col min="15620" max="15620" width="39.125" style="2" customWidth="1"/>
    <col min="15621" max="15621" width="5.875" style="2" customWidth="1"/>
    <col min="15622" max="15622" width="5" style="2" customWidth="1"/>
    <col min="15623" max="15623" width="10.875" style="2" customWidth="1"/>
    <col min="15624" max="15626" width="13.375" style="2" customWidth="1"/>
    <col min="15627" max="15874" width="9" style="2"/>
    <col min="15875" max="15875" width="6.625" style="2" customWidth="1"/>
    <col min="15876" max="15876" width="39.125" style="2" customWidth="1"/>
    <col min="15877" max="15877" width="5.875" style="2" customWidth="1"/>
    <col min="15878" max="15878" width="5" style="2" customWidth="1"/>
    <col min="15879" max="15879" width="10.875" style="2" customWidth="1"/>
    <col min="15880" max="15882" width="13.375" style="2" customWidth="1"/>
    <col min="15883" max="16130" width="9" style="2"/>
    <col min="16131" max="16131" width="6.625" style="2" customWidth="1"/>
    <col min="16132" max="16132" width="39.125" style="2" customWidth="1"/>
    <col min="16133" max="16133" width="5.875" style="2" customWidth="1"/>
    <col min="16134" max="16134" width="5" style="2" customWidth="1"/>
    <col min="16135" max="16135" width="10.875" style="2" customWidth="1"/>
    <col min="16136" max="16138" width="13.375" style="2" customWidth="1"/>
    <col min="16139" max="16384" width="9" style="2"/>
  </cols>
  <sheetData>
    <row r="2" spans="2:30" s="4" customFormat="1" ht="15.75" customHeight="1">
      <c r="B2" s="1502" t="s">
        <v>3008</v>
      </c>
      <c r="C2" s="1503"/>
      <c r="D2" s="1503"/>
      <c r="E2" s="1503"/>
      <c r="F2" s="1503"/>
      <c r="G2" s="1503"/>
      <c r="H2" s="1504"/>
      <c r="I2" s="3"/>
      <c r="J2" s="3"/>
      <c r="K2" s="3"/>
      <c r="L2" s="3"/>
      <c r="M2" s="3"/>
      <c r="N2" s="3"/>
      <c r="O2" s="3"/>
      <c r="P2" s="3"/>
      <c r="Q2" s="3"/>
      <c r="R2" s="3"/>
      <c r="S2" s="3"/>
      <c r="T2" s="3"/>
      <c r="U2" s="3"/>
      <c r="V2" s="3"/>
      <c r="W2" s="3"/>
      <c r="X2" s="3"/>
      <c r="Y2" s="3"/>
      <c r="Z2" s="3"/>
      <c r="AA2" s="3"/>
      <c r="AB2" s="3"/>
      <c r="AC2" s="3"/>
      <c r="AD2" s="3"/>
    </row>
    <row r="3" spans="2:30" s="4" customFormat="1" ht="15.75" customHeight="1">
      <c r="B3" s="246" t="s">
        <v>20</v>
      </c>
      <c r="C3" s="246" t="s">
        <v>168</v>
      </c>
      <c r="D3" s="246" t="s">
        <v>362</v>
      </c>
      <c r="E3" s="246" t="s">
        <v>2243</v>
      </c>
      <c r="F3" s="246" t="s">
        <v>991</v>
      </c>
      <c r="G3" s="246" t="s">
        <v>2244</v>
      </c>
      <c r="H3" s="498" t="s">
        <v>2245</v>
      </c>
      <c r="I3" s="3"/>
      <c r="J3" s="3"/>
      <c r="K3" s="3"/>
      <c r="L3" s="3"/>
      <c r="M3" s="3"/>
      <c r="N3" s="3"/>
      <c r="O3" s="3"/>
      <c r="P3" s="3"/>
      <c r="Q3" s="3"/>
      <c r="R3" s="3"/>
      <c r="S3" s="3"/>
      <c r="T3" s="3"/>
      <c r="U3" s="3"/>
      <c r="V3" s="3"/>
      <c r="W3" s="3"/>
      <c r="X3" s="3"/>
      <c r="Y3" s="3"/>
      <c r="Z3" s="3"/>
      <c r="AA3" s="3"/>
      <c r="AB3" s="3"/>
      <c r="AC3" s="3"/>
      <c r="AD3" s="3"/>
    </row>
    <row r="4" spans="2:30" s="4" customFormat="1" ht="25.5">
      <c r="B4" s="248" t="s">
        <v>2246</v>
      </c>
      <c r="C4" s="249" t="s">
        <v>1674</v>
      </c>
      <c r="D4" s="1078" t="s">
        <v>2247</v>
      </c>
      <c r="E4" s="249" t="s">
        <v>2248</v>
      </c>
      <c r="F4" s="250" t="s">
        <v>2210</v>
      </c>
      <c r="G4" s="249" t="s">
        <v>2249</v>
      </c>
      <c r="H4" s="499" t="s">
        <v>2211</v>
      </c>
      <c r="I4" s="3"/>
      <c r="J4" s="3"/>
      <c r="K4" s="3"/>
      <c r="L4" s="3"/>
      <c r="M4" s="3"/>
      <c r="N4" s="3"/>
      <c r="O4" s="3"/>
      <c r="P4" s="3"/>
      <c r="Q4" s="3"/>
      <c r="R4" s="3"/>
      <c r="S4" s="3"/>
      <c r="T4" s="3"/>
      <c r="U4" s="3"/>
      <c r="V4" s="3"/>
      <c r="W4" s="3"/>
      <c r="X4" s="3"/>
      <c r="Y4" s="3"/>
      <c r="Z4" s="3"/>
      <c r="AA4" s="3"/>
      <c r="AB4" s="3"/>
      <c r="AC4" s="3"/>
      <c r="AD4" s="3"/>
    </row>
    <row r="5" spans="2:30" s="4" customFormat="1">
      <c r="B5" s="500"/>
      <c r="C5" s="501"/>
      <c r="D5" s="1095"/>
      <c r="E5" s="501"/>
      <c r="F5" s="501"/>
      <c r="G5" s="501"/>
      <c r="H5" s="501"/>
      <c r="I5" s="3"/>
      <c r="J5" s="3"/>
      <c r="K5" s="3"/>
      <c r="L5" s="3"/>
      <c r="M5" s="3"/>
      <c r="N5" s="3"/>
      <c r="O5" s="3"/>
      <c r="P5" s="3"/>
      <c r="Q5" s="3"/>
      <c r="R5" s="3"/>
      <c r="S5" s="3"/>
      <c r="T5" s="3"/>
      <c r="U5" s="3"/>
      <c r="V5" s="3"/>
      <c r="W5" s="3"/>
      <c r="X5" s="3"/>
      <c r="Y5" s="3"/>
      <c r="Z5" s="3"/>
      <c r="AA5" s="3"/>
      <c r="AB5" s="3"/>
      <c r="AC5" s="3"/>
      <c r="AD5" s="3"/>
    </row>
    <row r="6" spans="2:30" s="4" customFormat="1">
      <c r="B6" s="537" t="s">
        <v>2943</v>
      </c>
      <c r="C6" s="538" t="s">
        <v>3009</v>
      </c>
      <c r="D6" s="1100"/>
      <c r="E6" s="539"/>
      <c r="F6" s="539"/>
      <c r="G6" s="539"/>
      <c r="H6" s="539"/>
      <c r="I6" s="3"/>
      <c r="J6" s="3"/>
      <c r="K6" s="3"/>
      <c r="L6" s="3"/>
      <c r="M6" s="3"/>
      <c r="N6" s="3"/>
      <c r="O6" s="3"/>
      <c r="P6" s="3"/>
      <c r="Q6" s="3"/>
      <c r="R6" s="3"/>
      <c r="S6" s="3"/>
      <c r="T6" s="3"/>
      <c r="U6" s="3"/>
      <c r="V6" s="3"/>
      <c r="W6" s="3"/>
      <c r="X6" s="3"/>
      <c r="Y6" s="3"/>
      <c r="Z6" s="3"/>
      <c r="AA6" s="3"/>
      <c r="AB6" s="3"/>
      <c r="AC6" s="3"/>
      <c r="AD6" s="3"/>
    </row>
    <row r="7" spans="2:30" s="4" customFormat="1" ht="33.75">
      <c r="B7" s="149" t="s">
        <v>3010</v>
      </c>
      <c r="C7" s="9" t="s">
        <v>1662</v>
      </c>
      <c r="D7" s="1101"/>
      <c r="E7" s="8" t="s">
        <v>1</v>
      </c>
      <c r="F7" s="150">
        <v>19</v>
      </c>
      <c r="G7" s="213"/>
      <c r="H7" s="529">
        <f>F7*G7</f>
        <v>0</v>
      </c>
      <c r="I7" s="3"/>
      <c r="J7" s="3"/>
      <c r="K7" s="3"/>
      <c r="L7" s="3"/>
      <c r="M7" s="3"/>
      <c r="N7" s="3"/>
      <c r="O7" s="3"/>
      <c r="P7" s="3"/>
      <c r="Q7" s="3"/>
      <c r="R7" s="3"/>
      <c r="S7" s="3"/>
      <c r="T7" s="3"/>
      <c r="U7" s="3"/>
      <c r="V7" s="3"/>
      <c r="W7" s="3"/>
      <c r="X7" s="3"/>
      <c r="Y7" s="3"/>
      <c r="Z7" s="3"/>
      <c r="AA7" s="3"/>
      <c r="AB7" s="3"/>
      <c r="AC7" s="3"/>
      <c r="AD7" s="3"/>
    </row>
    <row r="8" spans="2:30" s="4" customFormat="1" ht="33.75">
      <c r="B8" s="149" t="s">
        <v>3011</v>
      </c>
      <c r="C8" s="9" t="s">
        <v>1663</v>
      </c>
      <c r="D8" s="1101"/>
      <c r="E8" s="8" t="s">
        <v>1</v>
      </c>
      <c r="F8" s="150">
        <v>65</v>
      </c>
      <c r="G8" s="213"/>
      <c r="H8" s="529">
        <f t="shared" ref="H8:H40" si="0">F8*G8</f>
        <v>0</v>
      </c>
      <c r="I8" s="3"/>
      <c r="J8" s="3"/>
      <c r="K8" s="3"/>
      <c r="L8" s="3"/>
      <c r="M8" s="3"/>
      <c r="N8" s="3"/>
      <c r="O8" s="3"/>
      <c r="P8" s="3"/>
      <c r="Q8" s="3"/>
      <c r="R8" s="3"/>
      <c r="S8" s="3"/>
      <c r="T8" s="3"/>
      <c r="U8" s="3"/>
      <c r="V8" s="3"/>
      <c r="W8" s="3"/>
      <c r="X8" s="3"/>
      <c r="Y8" s="3"/>
      <c r="Z8" s="3"/>
      <c r="AA8" s="3"/>
      <c r="AB8" s="3"/>
      <c r="AC8" s="3"/>
      <c r="AD8" s="3"/>
    </row>
    <row r="9" spans="2:30" s="4" customFormat="1" ht="33.75">
      <c r="B9" s="149" t="s">
        <v>3012</v>
      </c>
      <c r="C9" s="9" t="s">
        <v>1664</v>
      </c>
      <c r="D9" s="1101"/>
      <c r="E9" s="8" t="s">
        <v>1</v>
      </c>
      <c r="F9" s="150">
        <v>373</v>
      </c>
      <c r="G9" s="213"/>
      <c r="H9" s="529">
        <f t="shared" si="0"/>
        <v>0</v>
      </c>
      <c r="I9" s="3"/>
      <c r="J9" s="3"/>
      <c r="K9" s="3"/>
      <c r="L9" s="3"/>
      <c r="M9" s="3"/>
      <c r="N9" s="3"/>
      <c r="O9" s="3"/>
      <c r="P9" s="3"/>
      <c r="Q9" s="3"/>
      <c r="R9" s="3"/>
      <c r="S9" s="3"/>
      <c r="T9" s="3"/>
      <c r="U9" s="3"/>
      <c r="V9" s="3"/>
      <c r="W9" s="3"/>
      <c r="X9" s="3"/>
      <c r="Y9" s="3"/>
      <c r="Z9" s="3"/>
      <c r="AA9" s="3"/>
      <c r="AB9" s="3"/>
      <c r="AC9" s="3"/>
      <c r="AD9" s="3"/>
    </row>
    <row r="10" spans="2:30" s="4" customFormat="1" ht="33.75">
      <c r="B10" s="149" t="s">
        <v>4665</v>
      </c>
      <c r="C10" s="9" t="s">
        <v>1665</v>
      </c>
      <c r="D10" s="1101"/>
      <c r="E10" s="8" t="s">
        <v>1</v>
      </c>
      <c r="F10" s="150">
        <v>329</v>
      </c>
      <c r="G10" s="213"/>
      <c r="H10" s="529">
        <f t="shared" si="0"/>
        <v>0</v>
      </c>
      <c r="I10" s="3"/>
      <c r="J10" s="3"/>
      <c r="K10" s="3"/>
      <c r="L10" s="3"/>
      <c r="M10" s="3"/>
      <c r="N10" s="3"/>
      <c r="O10" s="3"/>
      <c r="P10" s="3"/>
      <c r="Q10" s="3"/>
      <c r="R10" s="3"/>
      <c r="S10" s="3"/>
      <c r="T10" s="3"/>
      <c r="U10" s="3"/>
      <c r="V10" s="3"/>
      <c r="W10" s="3"/>
      <c r="X10" s="3"/>
      <c r="Y10" s="3"/>
      <c r="Z10" s="3"/>
      <c r="AA10" s="3"/>
      <c r="AB10" s="3"/>
      <c r="AC10" s="3"/>
      <c r="AD10" s="3"/>
    </row>
    <row r="11" spans="2:30" s="4" customFormat="1" ht="33.75">
      <c r="B11" s="149" t="s">
        <v>3013</v>
      </c>
      <c r="C11" s="9" t="s">
        <v>1666</v>
      </c>
      <c r="D11" s="1101"/>
      <c r="E11" s="8" t="s">
        <v>1</v>
      </c>
      <c r="F11" s="150">
        <v>59</v>
      </c>
      <c r="G11" s="213"/>
      <c r="H11" s="529">
        <f t="shared" si="0"/>
        <v>0</v>
      </c>
      <c r="I11" s="3"/>
      <c r="J11" s="3"/>
      <c r="K11" s="3"/>
      <c r="L11" s="3"/>
      <c r="M11" s="3"/>
      <c r="N11" s="3"/>
      <c r="O11" s="3"/>
      <c r="P11" s="3"/>
      <c r="Q11" s="3"/>
      <c r="R11" s="3"/>
      <c r="S11" s="3"/>
      <c r="T11" s="3"/>
      <c r="U11" s="3"/>
      <c r="V11" s="3"/>
      <c r="W11" s="3"/>
      <c r="X11" s="3"/>
      <c r="Y11" s="3"/>
      <c r="Z11" s="3"/>
      <c r="AA11" s="3"/>
      <c r="AB11" s="3"/>
      <c r="AC11" s="3"/>
      <c r="AD11" s="3"/>
    </row>
    <row r="12" spans="2:30" s="4" customFormat="1" ht="90">
      <c r="B12" s="149" t="s">
        <v>3014</v>
      </c>
      <c r="C12" s="9" t="s">
        <v>1667</v>
      </c>
      <c r="D12" s="1101"/>
      <c r="E12" s="8" t="s">
        <v>18</v>
      </c>
      <c r="F12" s="150">
        <v>373</v>
      </c>
      <c r="G12" s="213"/>
      <c r="H12" s="529">
        <f t="shared" si="0"/>
        <v>0</v>
      </c>
      <c r="I12" s="3"/>
      <c r="J12" s="3"/>
      <c r="K12" s="3"/>
      <c r="L12" s="3"/>
      <c r="M12" s="3"/>
      <c r="N12" s="3"/>
      <c r="O12" s="3"/>
      <c r="P12" s="3"/>
      <c r="Q12" s="3"/>
      <c r="R12" s="3"/>
      <c r="S12" s="3"/>
      <c r="T12" s="3"/>
      <c r="U12" s="3"/>
      <c r="V12" s="3"/>
      <c r="W12" s="3"/>
      <c r="X12" s="3"/>
      <c r="Y12" s="3"/>
      <c r="Z12" s="3"/>
      <c r="AA12" s="3"/>
      <c r="AB12" s="3"/>
      <c r="AC12" s="3"/>
      <c r="AD12" s="3"/>
    </row>
    <row r="13" spans="2:30" s="4" customFormat="1" ht="33.75">
      <c r="B13" s="149" t="s">
        <v>3015</v>
      </c>
      <c r="C13" s="9" t="s">
        <v>1668</v>
      </c>
      <c r="D13" s="1101"/>
      <c r="E13" s="10" t="s">
        <v>18</v>
      </c>
      <c r="F13" s="150">
        <v>21</v>
      </c>
      <c r="G13" s="213"/>
      <c r="H13" s="529">
        <f t="shared" si="0"/>
        <v>0</v>
      </c>
      <c r="I13" s="3"/>
      <c r="J13" s="3"/>
      <c r="K13" s="3"/>
      <c r="L13" s="3"/>
      <c r="M13" s="3"/>
      <c r="N13" s="3"/>
      <c r="O13" s="3"/>
      <c r="P13" s="3"/>
      <c r="Q13" s="3"/>
      <c r="R13" s="3"/>
      <c r="S13" s="3"/>
      <c r="T13" s="3"/>
      <c r="U13" s="3"/>
      <c r="V13" s="3"/>
      <c r="W13" s="3"/>
      <c r="X13" s="3"/>
      <c r="Y13" s="3"/>
      <c r="Z13" s="3"/>
      <c r="AA13" s="3"/>
      <c r="AB13" s="3"/>
      <c r="AC13" s="3"/>
      <c r="AD13" s="3"/>
    </row>
    <row r="14" spans="2:30" s="4" customFormat="1" ht="114" customHeight="1">
      <c r="B14" s="149" t="s">
        <v>3016</v>
      </c>
      <c r="C14" s="9" t="s">
        <v>4332</v>
      </c>
      <c r="D14" s="1101"/>
      <c r="E14" s="10" t="s">
        <v>18</v>
      </c>
      <c r="F14" s="150">
        <v>1</v>
      </c>
      <c r="G14" s="213"/>
      <c r="H14" s="529">
        <f t="shared" si="0"/>
        <v>0</v>
      </c>
      <c r="I14" s="3"/>
      <c r="J14" s="3"/>
      <c r="K14" s="3"/>
      <c r="L14" s="3"/>
      <c r="M14" s="3"/>
      <c r="N14" s="3"/>
      <c r="O14" s="3"/>
      <c r="P14" s="3"/>
      <c r="Q14" s="3"/>
      <c r="R14" s="3"/>
      <c r="S14" s="3"/>
      <c r="T14" s="3"/>
      <c r="U14" s="3"/>
      <c r="V14" s="3"/>
      <c r="W14" s="3"/>
      <c r="X14" s="3"/>
      <c r="Y14" s="3"/>
      <c r="Z14" s="3"/>
      <c r="AA14" s="3"/>
      <c r="AB14" s="3"/>
      <c r="AC14" s="3"/>
      <c r="AD14" s="3"/>
    </row>
    <row r="15" spans="2:30" s="4" customFormat="1" ht="56.25">
      <c r="B15" s="149" t="s">
        <v>3017</v>
      </c>
      <c r="C15" s="9" t="s">
        <v>4333</v>
      </c>
      <c r="D15" s="1101"/>
      <c r="E15" s="10" t="s">
        <v>18</v>
      </c>
      <c r="F15" s="150">
        <v>1</v>
      </c>
      <c r="G15" s="213"/>
      <c r="H15" s="529">
        <f t="shared" si="0"/>
        <v>0</v>
      </c>
      <c r="I15" s="3"/>
      <c r="J15" s="3"/>
      <c r="K15" s="3"/>
      <c r="L15" s="3"/>
      <c r="M15" s="3"/>
      <c r="N15" s="3"/>
      <c r="O15" s="3"/>
      <c r="P15" s="3"/>
      <c r="Q15" s="3"/>
      <c r="R15" s="3"/>
      <c r="S15" s="3"/>
      <c r="T15" s="3"/>
      <c r="U15" s="3"/>
      <c r="V15" s="3"/>
      <c r="W15" s="3"/>
      <c r="X15" s="3"/>
      <c r="Y15" s="3"/>
      <c r="Z15" s="3"/>
      <c r="AA15" s="3"/>
      <c r="AB15" s="3"/>
      <c r="AC15" s="3"/>
      <c r="AD15" s="3"/>
    </row>
    <row r="16" spans="2:30" s="4" customFormat="1" ht="45">
      <c r="B16" s="149" t="s">
        <v>3018</v>
      </c>
      <c r="C16" s="9" t="s">
        <v>4334</v>
      </c>
      <c r="D16" s="1101"/>
      <c r="E16" s="10" t="s">
        <v>18</v>
      </c>
      <c r="F16" s="150">
        <v>2</v>
      </c>
      <c r="G16" s="213"/>
      <c r="H16" s="529">
        <f t="shared" si="0"/>
        <v>0</v>
      </c>
      <c r="I16" s="3"/>
      <c r="J16" s="3"/>
      <c r="K16" s="3"/>
      <c r="L16" s="3"/>
      <c r="M16" s="3"/>
      <c r="N16" s="3"/>
      <c r="O16" s="3"/>
      <c r="P16" s="3"/>
      <c r="Q16" s="3"/>
      <c r="R16" s="3"/>
      <c r="S16" s="3"/>
      <c r="T16" s="3"/>
      <c r="U16" s="3"/>
      <c r="V16" s="3"/>
      <c r="W16" s="3"/>
      <c r="X16" s="3"/>
      <c r="Y16" s="3"/>
      <c r="Z16" s="3"/>
      <c r="AA16" s="3"/>
      <c r="AB16" s="3"/>
      <c r="AC16" s="3"/>
      <c r="AD16" s="3"/>
    </row>
    <row r="17" spans="2:30" s="4" customFormat="1" ht="45">
      <c r="B17" s="149" t="s">
        <v>3019</v>
      </c>
      <c r="C17" s="9" t="s">
        <v>4335</v>
      </c>
      <c r="D17" s="1101"/>
      <c r="E17" s="10" t="s">
        <v>18</v>
      </c>
      <c r="F17" s="150">
        <v>1</v>
      </c>
      <c r="G17" s="213"/>
      <c r="H17" s="529">
        <f t="shared" si="0"/>
        <v>0</v>
      </c>
      <c r="I17" s="3"/>
      <c r="J17" s="3"/>
      <c r="K17" s="3"/>
      <c r="L17" s="3"/>
      <c r="M17" s="3"/>
      <c r="N17" s="3"/>
      <c r="O17" s="3"/>
      <c r="P17" s="3"/>
      <c r="Q17" s="3"/>
      <c r="R17" s="3"/>
      <c r="S17" s="3"/>
      <c r="T17" s="3"/>
      <c r="U17" s="3"/>
      <c r="V17" s="3"/>
      <c r="W17" s="3"/>
      <c r="X17" s="3"/>
      <c r="Y17" s="3"/>
      <c r="Z17" s="3"/>
      <c r="AA17" s="3"/>
      <c r="AB17" s="3"/>
      <c r="AC17" s="3"/>
      <c r="AD17" s="3"/>
    </row>
    <row r="18" spans="2:30" s="4" customFormat="1" ht="33.75">
      <c r="B18" s="149" t="s">
        <v>3020</v>
      </c>
      <c r="C18" s="9" t="s">
        <v>4336</v>
      </c>
      <c r="D18" s="1101"/>
      <c r="E18" s="10" t="s">
        <v>18</v>
      </c>
      <c r="F18" s="150">
        <v>2</v>
      </c>
      <c r="G18" s="213"/>
      <c r="H18" s="529">
        <f t="shared" si="0"/>
        <v>0</v>
      </c>
      <c r="I18" s="3"/>
      <c r="J18" s="3"/>
      <c r="K18" s="3"/>
      <c r="L18" s="3"/>
      <c r="M18" s="3"/>
      <c r="N18" s="3"/>
      <c r="O18" s="3"/>
      <c r="P18" s="3"/>
      <c r="Q18" s="3"/>
      <c r="R18" s="3"/>
      <c r="S18" s="3"/>
      <c r="T18" s="3"/>
      <c r="U18" s="3"/>
      <c r="V18" s="3"/>
      <c r="W18" s="3"/>
      <c r="X18" s="3"/>
      <c r="Y18" s="3"/>
      <c r="Z18" s="3"/>
      <c r="AA18" s="3"/>
      <c r="AB18" s="3"/>
      <c r="AC18" s="3"/>
      <c r="AD18" s="3"/>
    </row>
    <row r="19" spans="2:30" s="4" customFormat="1" ht="33.75">
      <c r="B19" s="149" t="s">
        <v>3021</v>
      </c>
      <c r="C19" s="9" t="s">
        <v>4337</v>
      </c>
      <c r="D19" s="1101"/>
      <c r="E19" s="10" t="s">
        <v>18</v>
      </c>
      <c r="F19" s="150">
        <v>1</v>
      </c>
      <c r="G19" s="213"/>
      <c r="H19" s="529">
        <f t="shared" si="0"/>
        <v>0</v>
      </c>
      <c r="I19" s="3"/>
      <c r="J19" s="3"/>
      <c r="K19" s="3"/>
      <c r="L19" s="3"/>
      <c r="M19" s="3"/>
      <c r="N19" s="3"/>
      <c r="O19" s="3"/>
      <c r="P19" s="3"/>
      <c r="Q19" s="3"/>
      <c r="R19" s="3"/>
      <c r="S19" s="3"/>
      <c r="T19" s="3"/>
      <c r="U19" s="3"/>
      <c r="V19" s="3"/>
      <c r="W19" s="3"/>
      <c r="X19" s="3"/>
      <c r="Y19" s="3"/>
      <c r="Z19" s="3"/>
      <c r="AA19" s="3"/>
      <c r="AB19" s="3"/>
      <c r="AC19" s="3"/>
      <c r="AD19" s="3"/>
    </row>
    <row r="20" spans="2:30" s="4" customFormat="1" ht="67.5">
      <c r="B20" s="149" t="s">
        <v>3022</v>
      </c>
      <c r="C20" s="205" t="s">
        <v>3053</v>
      </c>
      <c r="D20" s="1101"/>
      <c r="E20" s="10" t="s">
        <v>3060</v>
      </c>
      <c r="F20" s="150">
        <v>186</v>
      </c>
      <c r="G20" s="213"/>
      <c r="H20" s="529">
        <f t="shared" si="0"/>
        <v>0</v>
      </c>
      <c r="I20" s="3"/>
      <c r="J20" s="3"/>
      <c r="K20" s="3"/>
      <c r="L20" s="3"/>
      <c r="M20" s="3"/>
      <c r="N20" s="3"/>
      <c r="O20" s="3"/>
      <c r="P20" s="3"/>
      <c r="Q20" s="3"/>
      <c r="R20" s="3"/>
      <c r="S20" s="3"/>
      <c r="T20" s="3"/>
      <c r="U20" s="3"/>
      <c r="V20" s="3"/>
      <c r="W20" s="3"/>
      <c r="X20" s="3"/>
      <c r="Y20" s="3"/>
      <c r="Z20" s="3"/>
      <c r="AA20" s="3"/>
      <c r="AB20" s="3"/>
      <c r="AC20" s="3"/>
      <c r="AD20" s="3"/>
    </row>
    <row r="21" spans="2:30" s="4" customFormat="1" ht="67.5">
      <c r="B21" s="149" t="s">
        <v>3023</v>
      </c>
      <c r="C21" s="205" t="s">
        <v>3054</v>
      </c>
      <c r="D21" s="1101"/>
      <c r="E21" s="10" t="s">
        <v>3060</v>
      </c>
      <c r="F21" s="150">
        <v>888</v>
      </c>
      <c r="G21" s="213"/>
      <c r="H21" s="529">
        <f t="shared" si="0"/>
        <v>0</v>
      </c>
      <c r="I21" s="3"/>
      <c r="J21" s="3"/>
      <c r="K21" s="3"/>
      <c r="L21" s="3"/>
      <c r="M21" s="3"/>
      <c r="N21" s="3"/>
      <c r="O21" s="3"/>
      <c r="P21" s="3"/>
      <c r="Q21" s="3"/>
      <c r="R21" s="3"/>
      <c r="S21" s="3"/>
      <c r="T21" s="3"/>
      <c r="U21" s="3"/>
      <c r="V21" s="3"/>
      <c r="W21" s="3"/>
      <c r="X21" s="3"/>
      <c r="Y21" s="3"/>
      <c r="Z21" s="3"/>
      <c r="AA21" s="3"/>
      <c r="AB21" s="3"/>
      <c r="AC21" s="3"/>
      <c r="AD21" s="3"/>
    </row>
    <row r="22" spans="2:30" s="4" customFormat="1" ht="67.5">
      <c r="B22" s="149" t="s">
        <v>3024</v>
      </c>
      <c r="C22" s="205" t="s">
        <v>3055</v>
      </c>
      <c r="D22" s="1101"/>
      <c r="E22" s="10" t="s">
        <v>3060</v>
      </c>
      <c r="F22" s="150">
        <v>30</v>
      </c>
      <c r="G22" s="213"/>
      <c r="H22" s="529">
        <f t="shared" si="0"/>
        <v>0</v>
      </c>
      <c r="I22" s="3"/>
      <c r="J22" s="3"/>
      <c r="K22" s="3"/>
      <c r="L22" s="3"/>
      <c r="M22" s="3"/>
      <c r="N22" s="3"/>
      <c r="O22" s="3"/>
      <c r="P22" s="3"/>
      <c r="Q22" s="3"/>
      <c r="R22" s="3"/>
      <c r="S22" s="3"/>
      <c r="T22" s="3"/>
      <c r="U22" s="3"/>
      <c r="V22" s="3"/>
      <c r="W22" s="3"/>
      <c r="X22" s="3"/>
      <c r="Y22" s="3"/>
      <c r="Z22" s="3"/>
      <c r="AA22" s="3"/>
      <c r="AB22" s="3"/>
      <c r="AC22" s="3"/>
      <c r="AD22" s="3"/>
    </row>
    <row r="23" spans="2:30" s="4" customFormat="1" ht="67.5">
      <c r="B23" s="149" t="s">
        <v>3025</v>
      </c>
      <c r="C23" s="205" t="s">
        <v>3056</v>
      </c>
      <c r="D23" s="1101"/>
      <c r="E23" s="10" t="s">
        <v>3060</v>
      </c>
      <c r="F23" s="150">
        <v>60</v>
      </c>
      <c r="G23" s="213"/>
      <c r="H23" s="529">
        <f t="shared" si="0"/>
        <v>0</v>
      </c>
      <c r="I23" s="3"/>
      <c r="J23" s="3"/>
      <c r="K23" s="3"/>
      <c r="L23" s="3"/>
      <c r="M23" s="3"/>
      <c r="N23" s="3"/>
      <c r="O23" s="3"/>
      <c r="P23" s="3"/>
      <c r="Q23" s="3"/>
      <c r="R23" s="3"/>
      <c r="S23" s="3"/>
      <c r="T23" s="3"/>
      <c r="U23" s="3"/>
      <c r="V23" s="3"/>
      <c r="W23" s="3"/>
      <c r="X23" s="3"/>
      <c r="Y23" s="3"/>
      <c r="Z23" s="3"/>
      <c r="AA23" s="3"/>
      <c r="AB23" s="3"/>
      <c r="AC23" s="3"/>
      <c r="AD23" s="3"/>
    </row>
    <row r="24" spans="2:30" s="4" customFormat="1" ht="67.5">
      <c r="B24" s="149" t="s">
        <v>3026</v>
      </c>
      <c r="C24" s="205" t="s">
        <v>3057</v>
      </c>
      <c r="D24" s="1101"/>
      <c r="E24" s="10" t="s">
        <v>3060</v>
      </c>
      <c r="F24" s="150">
        <v>426</v>
      </c>
      <c r="G24" s="213"/>
      <c r="H24" s="529">
        <f t="shared" si="0"/>
        <v>0</v>
      </c>
      <c r="I24" s="3"/>
      <c r="J24" s="3"/>
      <c r="K24" s="3"/>
      <c r="L24" s="3"/>
      <c r="M24" s="3"/>
      <c r="N24" s="3"/>
      <c r="O24" s="3"/>
      <c r="P24" s="3"/>
      <c r="Q24" s="3"/>
      <c r="R24" s="3"/>
      <c r="S24" s="3"/>
      <c r="T24" s="3"/>
      <c r="U24" s="3"/>
      <c r="V24" s="3"/>
      <c r="W24" s="3"/>
      <c r="X24" s="3"/>
      <c r="Y24" s="3"/>
      <c r="Z24" s="3"/>
      <c r="AA24" s="3"/>
      <c r="AB24" s="3"/>
      <c r="AC24" s="3"/>
      <c r="AD24" s="3"/>
    </row>
    <row r="25" spans="2:30" s="4" customFormat="1" ht="67.5">
      <c r="B25" s="149" t="s">
        <v>3027</v>
      </c>
      <c r="C25" s="205" t="s">
        <v>3058</v>
      </c>
      <c r="D25" s="1101"/>
      <c r="E25" s="10" t="s">
        <v>3060</v>
      </c>
      <c r="F25" s="150">
        <v>408</v>
      </c>
      <c r="G25" s="213"/>
      <c r="H25" s="529">
        <f t="shared" si="0"/>
        <v>0</v>
      </c>
      <c r="I25" s="3"/>
      <c r="J25" s="3"/>
      <c r="K25" s="3"/>
      <c r="L25" s="3"/>
      <c r="M25" s="3"/>
      <c r="N25" s="3"/>
      <c r="O25" s="3"/>
      <c r="P25" s="3"/>
      <c r="Q25" s="3"/>
      <c r="R25" s="3"/>
      <c r="S25" s="3"/>
      <c r="T25" s="3"/>
      <c r="U25" s="3"/>
      <c r="V25" s="3"/>
      <c r="W25" s="3"/>
      <c r="X25" s="3"/>
      <c r="Y25" s="3"/>
      <c r="Z25" s="3"/>
      <c r="AA25" s="3"/>
      <c r="AB25" s="3"/>
      <c r="AC25" s="3"/>
      <c r="AD25" s="3"/>
    </row>
    <row r="26" spans="2:30" s="4" customFormat="1" ht="45">
      <c r="B26" s="149" t="s">
        <v>3028</v>
      </c>
      <c r="C26" s="9" t="s">
        <v>4338</v>
      </c>
      <c r="D26" s="1101"/>
      <c r="E26" s="10" t="s">
        <v>18</v>
      </c>
      <c r="F26" s="150">
        <v>80</v>
      </c>
      <c r="G26" s="213"/>
      <c r="H26" s="529">
        <f t="shared" si="0"/>
        <v>0</v>
      </c>
      <c r="I26" s="3"/>
      <c r="J26" s="3"/>
      <c r="K26" s="3"/>
      <c r="L26" s="3"/>
      <c r="M26" s="3"/>
      <c r="N26" s="3"/>
      <c r="O26" s="3"/>
      <c r="P26" s="3"/>
      <c r="Q26" s="3"/>
      <c r="R26" s="3"/>
      <c r="S26" s="3"/>
      <c r="T26" s="3"/>
      <c r="U26" s="3"/>
      <c r="V26" s="3"/>
      <c r="W26" s="3"/>
      <c r="X26" s="3"/>
      <c r="Y26" s="3"/>
      <c r="Z26" s="3"/>
      <c r="AA26" s="3"/>
      <c r="AB26" s="3"/>
      <c r="AC26" s="3"/>
      <c r="AD26" s="3"/>
    </row>
    <row r="27" spans="2:30" s="4" customFormat="1" ht="45">
      <c r="B27" s="149" t="s">
        <v>3029</v>
      </c>
      <c r="C27" s="9" t="s">
        <v>4339</v>
      </c>
      <c r="D27" s="1101"/>
      <c r="E27" s="10" t="s">
        <v>18</v>
      </c>
      <c r="F27" s="150">
        <v>360</v>
      </c>
      <c r="G27" s="213"/>
      <c r="H27" s="529">
        <f t="shared" si="0"/>
        <v>0</v>
      </c>
      <c r="I27" s="3"/>
      <c r="J27" s="3"/>
      <c r="K27" s="3"/>
      <c r="L27" s="3"/>
      <c r="M27" s="3"/>
      <c r="N27" s="3"/>
      <c r="O27" s="3"/>
      <c r="P27" s="3"/>
      <c r="Q27" s="3"/>
      <c r="R27" s="3"/>
      <c r="S27" s="3"/>
      <c r="T27" s="3"/>
      <c r="U27" s="3"/>
      <c r="V27" s="3"/>
      <c r="W27" s="3"/>
      <c r="X27" s="3"/>
      <c r="Y27" s="3"/>
      <c r="Z27" s="3"/>
      <c r="AA27" s="3"/>
      <c r="AB27" s="3"/>
      <c r="AC27" s="3"/>
      <c r="AD27" s="3"/>
    </row>
    <row r="28" spans="2:30" s="4" customFormat="1" ht="45">
      <c r="B28" s="149" t="s">
        <v>3030</v>
      </c>
      <c r="C28" s="9" t="s">
        <v>4340</v>
      </c>
      <c r="D28" s="1101"/>
      <c r="E28" s="10" t="s">
        <v>18</v>
      </c>
      <c r="F28" s="150">
        <v>15</v>
      </c>
      <c r="G28" s="213"/>
      <c r="H28" s="529">
        <f t="shared" si="0"/>
        <v>0</v>
      </c>
      <c r="I28" s="3"/>
      <c r="J28" s="3"/>
      <c r="K28" s="3"/>
      <c r="L28" s="3"/>
      <c r="M28" s="3"/>
      <c r="N28" s="3"/>
      <c r="O28" s="3"/>
      <c r="P28" s="3"/>
      <c r="Q28" s="3"/>
      <c r="R28" s="3"/>
      <c r="S28" s="3"/>
      <c r="T28" s="3"/>
      <c r="U28" s="3"/>
      <c r="V28" s="3"/>
      <c r="W28" s="3"/>
      <c r="X28" s="3"/>
      <c r="Y28" s="3"/>
      <c r="Z28" s="3"/>
      <c r="AA28" s="3"/>
      <c r="AB28" s="3"/>
      <c r="AC28" s="3"/>
      <c r="AD28" s="3"/>
    </row>
    <row r="29" spans="2:30" s="4" customFormat="1" ht="45">
      <c r="B29" s="149" t="s">
        <v>3031</v>
      </c>
      <c r="C29" s="9" t="s">
        <v>4341</v>
      </c>
      <c r="D29" s="1101"/>
      <c r="E29" s="10" t="s">
        <v>18</v>
      </c>
      <c r="F29" s="150">
        <v>25</v>
      </c>
      <c r="G29" s="213"/>
      <c r="H29" s="529">
        <f t="shared" si="0"/>
        <v>0</v>
      </c>
      <c r="I29" s="3"/>
      <c r="J29" s="3"/>
      <c r="K29" s="3"/>
      <c r="L29" s="3"/>
      <c r="M29" s="3"/>
      <c r="N29" s="3"/>
      <c r="O29" s="3"/>
      <c r="P29" s="3"/>
      <c r="Q29" s="3"/>
      <c r="R29" s="3"/>
      <c r="S29" s="3"/>
      <c r="T29" s="3"/>
      <c r="U29" s="3"/>
      <c r="V29" s="3"/>
      <c r="W29" s="3"/>
      <c r="X29" s="3"/>
      <c r="Y29" s="3"/>
      <c r="Z29" s="3"/>
      <c r="AA29" s="3"/>
      <c r="AB29" s="3"/>
      <c r="AC29" s="3"/>
      <c r="AD29" s="3"/>
    </row>
    <row r="30" spans="2:30" s="4" customFormat="1" ht="45">
      <c r="B30" s="149" t="s">
        <v>3032</v>
      </c>
      <c r="C30" s="9" t="s">
        <v>4342</v>
      </c>
      <c r="D30" s="1101"/>
      <c r="E30" s="10" t="s">
        <v>18</v>
      </c>
      <c r="F30" s="150">
        <v>180</v>
      </c>
      <c r="G30" s="213"/>
      <c r="H30" s="529">
        <f t="shared" si="0"/>
        <v>0</v>
      </c>
      <c r="I30" s="3"/>
      <c r="J30" s="3"/>
      <c r="K30" s="3"/>
      <c r="L30" s="3"/>
      <c r="M30" s="3"/>
      <c r="N30" s="3"/>
      <c r="O30" s="3"/>
      <c r="P30" s="3"/>
      <c r="Q30" s="3"/>
      <c r="R30" s="3"/>
      <c r="S30" s="3"/>
      <c r="T30" s="3"/>
      <c r="U30" s="3"/>
      <c r="V30" s="3"/>
      <c r="W30" s="3"/>
      <c r="X30" s="3"/>
      <c r="Y30" s="3"/>
      <c r="Z30" s="3"/>
      <c r="AA30" s="3"/>
      <c r="AB30" s="3"/>
      <c r="AC30" s="3"/>
      <c r="AD30" s="3"/>
    </row>
    <row r="31" spans="2:30" s="4" customFormat="1" ht="45">
      <c r="B31" s="149" t="s">
        <v>3033</v>
      </c>
      <c r="C31" s="9" t="s">
        <v>4343</v>
      </c>
      <c r="D31" s="1101"/>
      <c r="E31" s="10" t="s">
        <v>18</v>
      </c>
      <c r="F31" s="150">
        <v>170</v>
      </c>
      <c r="G31" s="213"/>
      <c r="H31" s="529">
        <f t="shared" si="0"/>
        <v>0</v>
      </c>
      <c r="I31" s="3"/>
      <c r="J31" s="3"/>
      <c r="K31" s="3"/>
      <c r="L31" s="3"/>
      <c r="M31" s="3"/>
      <c r="N31" s="3"/>
      <c r="O31" s="3"/>
      <c r="P31" s="3"/>
      <c r="Q31" s="3"/>
      <c r="R31" s="3"/>
      <c r="S31" s="3"/>
      <c r="T31" s="3"/>
      <c r="U31" s="3"/>
      <c r="V31" s="3"/>
      <c r="W31" s="3"/>
      <c r="X31" s="3"/>
      <c r="Y31" s="3"/>
      <c r="Z31" s="3"/>
      <c r="AA31" s="3"/>
      <c r="AB31" s="3"/>
      <c r="AC31" s="3"/>
      <c r="AD31" s="3"/>
    </row>
    <row r="32" spans="2:30" s="4" customFormat="1" ht="22.5">
      <c r="B32" s="149" t="s">
        <v>3034</v>
      </c>
      <c r="C32" s="9" t="s">
        <v>4344</v>
      </c>
      <c r="D32" s="1101"/>
      <c r="E32" s="10" t="s">
        <v>18</v>
      </c>
      <c r="F32" s="150">
        <v>2</v>
      </c>
      <c r="G32" s="213"/>
      <c r="H32" s="529">
        <f t="shared" si="0"/>
        <v>0</v>
      </c>
      <c r="I32" s="3"/>
      <c r="J32" s="3"/>
      <c r="K32" s="3"/>
      <c r="L32" s="3"/>
      <c r="M32" s="3"/>
      <c r="N32" s="3"/>
      <c r="O32" s="3"/>
      <c r="P32" s="3"/>
      <c r="Q32" s="3"/>
      <c r="R32" s="3"/>
      <c r="S32" s="3"/>
      <c r="T32" s="3"/>
      <c r="U32" s="3"/>
      <c r="V32" s="3"/>
      <c r="W32" s="3"/>
      <c r="X32" s="3"/>
      <c r="Y32" s="3"/>
      <c r="Z32" s="3"/>
      <c r="AA32" s="3"/>
      <c r="AB32" s="3"/>
      <c r="AC32" s="3"/>
      <c r="AD32" s="3"/>
    </row>
    <row r="33" spans="2:30" s="4" customFormat="1" ht="33.75">
      <c r="B33" s="149" t="s">
        <v>3035</v>
      </c>
      <c r="C33" s="9" t="s">
        <v>4345</v>
      </c>
      <c r="D33" s="1101"/>
      <c r="E33" s="10" t="s">
        <v>18</v>
      </c>
      <c r="F33" s="150">
        <v>2</v>
      </c>
      <c r="G33" s="213"/>
      <c r="H33" s="529">
        <f t="shared" si="0"/>
        <v>0</v>
      </c>
      <c r="I33" s="3"/>
      <c r="J33" s="3"/>
      <c r="K33" s="3"/>
      <c r="L33" s="3"/>
      <c r="M33" s="3"/>
      <c r="N33" s="3"/>
      <c r="O33" s="3"/>
      <c r="P33" s="3"/>
      <c r="Q33" s="3"/>
      <c r="R33" s="3"/>
      <c r="S33" s="3"/>
      <c r="T33" s="3"/>
      <c r="U33" s="3"/>
      <c r="V33" s="3"/>
      <c r="W33" s="3"/>
      <c r="X33" s="3"/>
      <c r="Y33" s="3"/>
      <c r="Z33" s="3"/>
      <c r="AA33" s="3"/>
      <c r="AB33" s="3"/>
      <c r="AC33" s="3"/>
      <c r="AD33" s="3"/>
    </row>
    <row r="34" spans="2:30" s="4" customFormat="1">
      <c r="B34" s="149" t="s">
        <v>3036</v>
      </c>
      <c r="C34" s="9" t="s">
        <v>1669</v>
      </c>
      <c r="D34" s="1101"/>
      <c r="E34" s="10" t="s">
        <v>2216</v>
      </c>
      <c r="F34" s="150">
        <v>300</v>
      </c>
      <c r="G34" s="213"/>
      <c r="H34" s="529">
        <f t="shared" si="0"/>
        <v>0</v>
      </c>
      <c r="I34" s="3"/>
      <c r="J34" s="3"/>
      <c r="K34" s="3"/>
      <c r="L34" s="3"/>
      <c r="M34" s="3"/>
      <c r="N34" s="3"/>
      <c r="O34" s="3"/>
      <c r="P34" s="3"/>
      <c r="Q34" s="3"/>
      <c r="R34" s="3"/>
      <c r="S34" s="3"/>
      <c r="T34" s="3"/>
      <c r="U34" s="3"/>
      <c r="V34" s="3"/>
      <c r="W34" s="3"/>
      <c r="X34" s="3"/>
      <c r="Y34" s="3"/>
      <c r="Z34" s="3"/>
      <c r="AA34" s="3"/>
      <c r="AB34" s="3"/>
      <c r="AC34" s="3"/>
      <c r="AD34" s="3"/>
    </row>
    <row r="35" spans="2:30" s="4" customFormat="1" ht="45">
      <c r="B35" s="149" t="s">
        <v>3037</v>
      </c>
      <c r="C35" s="9" t="s">
        <v>4706</v>
      </c>
      <c r="D35" s="1101"/>
      <c r="E35" s="10" t="s">
        <v>18</v>
      </c>
      <c r="F35" s="150">
        <v>1</v>
      </c>
      <c r="G35" s="213"/>
      <c r="H35" s="529">
        <f t="shared" si="0"/>
        <v>0</v>
      </c>
      <c r="I35" s="3"/>
      <c r="J35" s="3"/>
      <c r="K35" s="3"/>
      <c r="L35" s="3"/>
      <c r="M35" s="3"/>
      <c r="N35" s="3"/>
      <c r="O35" s="3"/>
      <c r="P35" s="3"/>
      <c r="Q35" s="3"/>
      <c r="R35" s="3"/>
      <c r="S35" s="3"/>
      <c r="T35" s="3"/>
      <c r="U35" s="3"/>
      <c r="V35" s="3"/>
      <c r="W35" s="3"/>
      <c r="X35" s="3"/>
      <c r="Y35" s="3"/>
      <c r="Z35" s="3"/>
      <c r="AA35" s="3"/>
      <c r="AB35" s="3"/>
      <c r="AC35" s="3"/>
      <c r="AD35" s="3"/>
    </row>
    <row r="36" spans="2:30" s="4" customFormat="1">
      <c r="B36" s="149" t="s">
        <v>3038</v>
      </c>
      <c r="C36" s="9" t="s">
        <v>1670</v>
      </c>
      <c r="D36" s="1101"/>
      <c r="E36" s="10" t="s">
        <v>1</v>
      </c>
      <c r="F36" s="150">
        <v>1</v>
      </c>
      <c r="G36" s="213"/>
      <c r="H36" s="529">
        <f t="shared" si="0"/>
        <v>0</v>
      </c>
      <c r="I36" s="3"/>
      <c r="J36" s="3"/>
      <c r="K36" s="3"/>
      <c r="L36" s="3"/>
      <c r="M36" s="3"/>
      <c r="N36" s="3"/>
      <c r="O36" s="3"/>
      <c r="P36" s="3"/>
      <c r="Q36" s="3"/>
      <c r="R36" s="3"/>
      <c r="S36" s="3"/>
      <c r="T36" s="3"/>
      <c r="U36" s="3"/>
      <c r="V36" s="3"/>
      <c r="W36" s="3"/>
      <c r="X36" s="3"/>
      <c r="Y36" s="3"/>
      <c r="Z36" s="3"/>
      <c r="AA36" s="3"/>
      <c r="AB36" s="3"/>
      <c r="AC36" s="3"/>
      <c r="AD36" s="3"/>
    </row>
    <row r="37" spans="2:30" s="4" customFormat="1">
      <c r="B37" s="149" t="s">
        <v>3039</v>
      </c>
      <c r="C37" s="9" t="s">
        <v>1671</v>
      </c>
      <c r="D37" s="1101"/>
      <c r="E37" s="10" t="s">
        <v>1</v>
      </c>
      <c r="F37" s="150">
        <v>1</v>
      </c>
      <c r="G37" s="213"/>
      <c r="H37" s="529">
        <f t="shared" si="0"/>
        <v>0</v>
      </c>
      <c r="I37" s="3"/>
      <c r="J37" s="3"/>
      <c r="K37" s="3"/>
      <c r="L37" s="3"/>
      <c r="M37" s="3"/>
      <c r="N37" s="3"/>
      <c r="O37" s="3"/>
      <c r="P37" s="3"/>
      <c r="Q37" s="3"/>
      <c r="R37" s="3"/>
      <c r="S37" s="3"/>
      <c r="T37" s="3"/>
      <c r="U37" s="3"/>
      <c r="V37" s="3"/>
      <c r="W37" s="3"/>
      <c r="X37" s="3"/>
      <c r="Y37" s="3"/>
      <c r="Z37" s="3"/>
      <c r="AA37" s="3"/>
      <c r="AB37" s="3"/>
      <c r="AC37" s="3"/>
      <c r="AD37" s="3"/>
    </row>
    <row r="38" spans="2:30" s="4" customFormat="1" ht="22.5">
      <c r="B38" s="149" t="s">
        <v>3040</v>
      </c>
      <c r="C38" s="9" t="s">
        <v>1672</v>
      </c>
      <c r="D38" s="1101"/>
      <c r="E38" s="10" t="s">
        <v>1</v>
      </c>
      <c r="F38" s="150">
        <v>1</v>
      </c>
      <c r="G38" s="213"/>
      <c r="H38" s="529">
        <f t="shared" si="0"/>
        <v>0</v>
      </c>
      <c r="I38" s="3"/>
      <c r="J38" s="3"/>
      <c r="K38" s="3"/>
      <c r="L38" s="3"/>
      <c r="M38" s="3"/>
      <c r="N38" s="3"/>
      <c r="O38" s="3"/>
      <c r="P38" s="3"/>
      <c r="Q38" s="3"/>
      <c r="R38" s="3"/>
      <c r="S38" s="3"/>
      <c r="T38" s="3"/>
      <c r="U38" s="3"/>
      <c r="V38" s="3"/>
      <c r="W38" s="3"/>
      <c r="X38" s="3"/>
      <c r="Y38" s="3"/>
      <c r="Z38" s="3"/>
      <c r="AA38" s="3"/>
      <c r="AB38" s="3"/>
      <c r="AC38" s="3"/>
      <c r="AD38" s="3"/>
    </row>
    <row r="39" spans="2:30" s="4" customFormat="1">
      <c r="B39" s="149" t="s">
        <v>3041</v>
      </c>
      <c r="C39" s="9" t="s">
        <v>1673</v>
      </c>
      <c r="D39" s="1101"/>
      <c r="E39" s="10" t="s">
        <v>1</v>
      </c>
      <c r="F39" s="150">
        <v>1</v>
      </c>
      <c r="G39" s="213"/>
      <c r="H39" s="529">
        <f t="shared" si="0"/>
        <v>0</v>
      </c>
      <c r="I39" s="3"/>
      <c r="J39" s="3"/>
      <c r="K39" s="3"/>
      <c r="L39" s="3"/>
      <c r="M39" s="3"/>
      <c r="N39" s="3"/>
      <c r="O39" s="3"/>
      <c r="P39" s="3"/>
      <c r="Q39" s="3"/>
      <c r="R39" s="3"/>
      <c r="S39" s="3"/>
      <c r="T39" s="3"/>
      <c r="U39" s="3"/>
      <c r="V39" s="3"/>
      <c r="W39" s="3"/>
      <c r="X39" s="3"/>
      <c r="Y39" s="3"/>
      <c r="Z39" s="3"/>
      <c r="AA39" s="3"/>
      <c r="AB39" s="3"/>
      <c r="AC39" s="3"/>
      <c r="AD39" s="3"/>
    </row>
    <row r="40" spans="2:30" s="4" customFormat="1" ht="45">
      <c r="B40" s="149" t="s">
        <v>3042</v>
      </c>
      <c r="C40" s="9" t="s">
        <v>3059</v>
      </c>
      <c r="D40" s="1101"/>
      <c r="E40" s="10" t="s">
        <v>1</v>
      </c>
      <c r="F40" s="150">
        <v>1</v>
      </c>
      <c r="G40" s="213"/>
      <c r="H40" s="529">
        <f t="shared" si="0"/>
        <v>0</v>
      </c>
      <c r="I40" s="3"/>
      <c r="J40" s="3"/>
      <c r="K40" s="3"/>
      <c r="L40" s="3"/>
      <c r="M40" s="3"/>
      <c r="N40" s="3"/>
      <c r="O40" s="3"/>
      <c r="P40" s="3"/>
      <c r="Q40" s="3"/>
      <c r="R40" s="3"/>
      <c r="S40" s="3"/>
      <c r="T40" s="3"/>
      <c r="U40" s="3"/>
      <c r="V40" s="3"/>
      <c r="W40" s="3"/>
      <c r="X40" s="3"/>
      <c r="Y40" s="3"/>
      <c r="Z40" s="3"/>
      <c r="AA40" s="3"/>
      <c r="AB40" s="3"/>
      <c r="AC40" s="3"/>
      <c r="AD40" s="3"/>
    </row>
    <row r="42" spans="2:30" s="238" customFormat="1" ht="15.75" customHeight="1">
      <c r="B42" s="1469" t="s">
        <v>3068</v>
      </c>
      <c r="C42" s="1469"/>
      <c r="D42" s="1469"/>
      <c r="E42" s="1469"/>
      <c r="F42" s="1469"/>
      <c r="G42" s="1469"/>
      <c r="H42" s="1469"/>
    </row>
    <row r="43" spans="2:30" s="238" customFormat="1" ht="15.75" customHeight="1">
      <c r="B43" s="484"/>
      <c r="C43" s="485"/>
      <c r="D43" s="1077"/>
      <c r="E43" s="485"/>
      <c r="F43" s="485"/>
      <c r="G43" s="485"/>
      <c r="H43" s="486"/>
    </row>
    <row r="44" spans="2:30" s="238" customFormat="1" ht="15.75">
      <c r="B44" s="487" t="s">
        <v>2943</v>
      </c>
      <c r="C44" s="488" t="s">
        <v>3009</v>
      </c>
      <c r="D44" s="1496">
        <f>SUM(H7:H40)</f>
        <v>0</v>
      </c>
      <c r="E44" s="1497"/>
      <c r="F44" s="1497"/>
      <c r="G44" s="1497"/>
      <c r="H44" s="1498"/>
    </row>
    <row r="45" spans="2:30" s="238" customFormat="1" ht="15.75">
      <c r="B45" s="1499"/>
      <c r="C45" s="1500"/>
      <c r="D45" s="1500"/>
      <c r="E45" s="1500"/>
      <c r="F45" s="1500"/>
      <c r="G45" s="1500"/>
      <c r="H45" s="1501"/>
    </row>
    <row r="46" spans="2:30" s="238" customFormat="1" ht="15.75" customHeight="1">
      <c r="B46" s="489" t="s">
        <v>2244</v>
      </c>
      <c r="C46" s="493" t="s">
        <v>3052</v>
      </c>
      <c r="D46" s="1496">
        <f>D44</f>
        <v>0</v>
      </c>
      <c r="E46" s="1497"/>
      <c r="F46" s="1497"/>
      <c r="G46" s="1497"/>
      <c r="H46" s="1498"/>
    </row>
  </sheetData>
  <sheetProtection password="AE1F" sheet="1" objects="1" scenarios="1"/>
  <mergeCells count="5">
    <mergeCell ref="B2:H2"/>
    <mergeCell ref="B42:H42"/>
    <mergeCell ref="D44:H44"/>
    <mergeCell ref="B45:H45"/>
    <mergeCell ref="D46:H46"/>
  </mergeCells>
  <pageMargins left="0.70866141732283472" right="0.70866141732283472" top="0.74803149606299213" bottom="0.74803149606299213" header="0.31496062992125984" footer="0.31496062992125984"/>
  <pageSetup paperSize="9" scale="58" fitToHeight="0" orientation="portrait" r:id="rId1"/>
  <headerFooter>
    <oddHeader>&amp;C&amp;"Tahoma,Regular"RADOVI NA  REKONSTRUKCIJI OBJEKTA PROVIDUROVE PALAČE U ZADRU</oddHeader>
    <oddFooter>&amp;C&amp;"Tahoma,Regular"&amp;P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3"/>
  <sheetViews>
    <sheetView zoomScaleNormal="100" zoomScaleSheetLayoutView="100" workbookViewId="0">
      <selection activeCell="D7" sqref="D7:H7"/>
    </sheetView>
  </sheetViews>
  <sheetFormatPr defaultColWidth="9" defaultRowHeight="15.75"/>
  <cols>
    <col min="1" max="1" width="1.625" style="222" customWidth="1"/>
    <col min="2" max="2" width="8" style="222" customWidth="1"/>
    <col min="3" max="3" width="55.5" style="222" customWidth="1"/>
    <col min="4" max="4" width="15.625" style="222" customWidth="1"/>
    <col min="5" max="6" width="12.625" style="222" customWidth="1"/>
    <col min="7" max="8" width="15.5" style="222" customWidth="1"/>
    <col min="9" max="16384" width="9" style="222"/>
  </cols>
  <sheetData>
    <row r="1" spans="2:8" ht="8.25" customHeight="1"/>
    <row r="2" spans="2:8" ht="41.25" customHeight="1">
      <c r="B2" s="1843" t="s">
        <v>3006</v>
      </c>
      <c r="C2" s="1844"/>
      <c r="D2" s="1844"/>
      <c r="E2" s="1844"/>
      <c r="F2" s="1844"/>
      <c r="G2" s="1844"/>
      <c r="H2" s="1845"/>
    </row>
    <row r="3" spans="2:8">
      <c r="B3" s="87"/>
      <c r="C3" s="88"/>
      <c r="D3" s="88"/>
      <c r="E3" s="88"/>
      <c r="F3" s="88"/>
      <c r="G3" s="88"/>
      <c r="H3" s="91"/>
    </row>
    <row r="4" spans="2:8">
      <c r="B4" s="89" t="s">
        <v>20</v>
      </c>
      <c r="C4" s="90" t="s">
        <v>3526</v>
      </c>
      <c r="D4" s="1840">
        <f>'1_GRADEVINSKO OBRTNICKI RADOVI'!D2651:H2651</f>
        <v>0</v>
      </c>
      <c r="E4" s="1841"/>
      <c r="F4" s="1841"/>
      <c r="G4" s="1841"/>
      <c r="H4" s="1842"/>
    </row>
    <row r="5" spans="2:8">
      <c r="B5" s="226" t="s">
        <v>168</v>
      </c>
      <c r="C5" s="86" t="s">
        <v>3527</v>
      </c>
      <c r="D5" s="1840">
        <f>'2_VODOVOD I KANALIZACIJA'!D256:H256</f>
        <v>0</v>
      </c>
      <c r="E5" s="1841"/>
      <c r="F5" s="1841"/>
      <c r="G5" s="1841"/>
      <c r="H5" s="1842"/>
    </row>
    <row r="6" spans="2:8">
      <c r="B6" s="92" t="s">
        <v>362</v>
      </c>
      <c r="C6" s="93" t="s">
        <v>3528</v>
      </c>
      <c r="D6" s="1840">
        <f>'3_ELEKTROTEHNICKI RADOVI'!D2146:H2146</f>
        <v>0</v>
      </c>
      <c r="E6" s="1841"/>
      <c r="F6" s="1841"/>
      <c r="G6" s="1841"/>
      <c r="H6" s="1842"/>
    </row>
    <row r="7" spans="2:8">
      <c r="B7" s="92" t="s">
        <v>2243</v>
      </c>
      <c r="C7" s="93" t="s">
        <v>3529</v>
      </c>
      <c r="D7" s="1840">
        <f>'4_STROJARSKI RADOVI'!D1411:H1411</f>
        <v>0</v>
      </c>
      <c r="E7" s="1841"/>
      <c r="F7" s="1841"/>
      <c r="G7" s="1841"/>
      <c r="H7" s="1842"/>
    </row>
    <row r="8" spans="2:8">
      <c r="B8" s="226" t="s">
        <v>991</v>
      </c>
      <c r="C8" s="86" t="s">
        <v>3063</v>
      </c>
      <c r="D8" s="1840">
        <f>'5_DIZALO'!D24:H24</f>
        <v>0</v>
      </c>
      <c r="E8" s="1841"/>
      <c r="F8" s="1841"/>
      <c r="G8" s="1841"/>
      <c r="H8" s="1842"/>
    </row>
    <row r="9" spans="2:8">
      <c r="B9" s="92" t="s">
        <v>2244</v>
      </c>
      <c r="C9" s="93" t="s">
        <v>3009</v>
      </c>
      <c r="D9" s="1840">
        <f>'6_SPRINKLER INSTALACIJA'!D46:H46</f>
        <v>0</v>
      </c>
      <c r="E9" s="1841"/>
      <c r="F9" s="1841"/>
      <c r="G9" s="1841"/>
      <c r="H9" s="1842"/>
    </row>
    <row r="10" spans="2:8">
      <c r="B10" s="1849"/>
      <c r="C10" s="1850"/>
      <c r="D10" s="1850"/>
      <c r="E10" s="1850"/>
      <c r="F10" s="1850"/>
      <c r="G10" s="1850"/>
      <c r="H10" s="1851"/>
    </row>
    <row r="11" spans="2:8">
      <c r="B11" s="226"/>
      <c r="C11" s="148" t="s">
        <v>4466</v>
      </c>
      <c r="D11" s="1840">
        <f>SUM(D4:H9)</f>
        <v>0</v>
      </c>
      <c r="E11" s="1841"/>
      <c r="F11" s="1841"/>
      <c r="G11" s="1841"/>
      <c r="H11" s="1842"/>
    </row>
    <row r="12" spans="2:8">
      <c r="B12" s="200"/>
      <c r="C12" s="204" t="s">
        <v>4467</v>
      </c>
      <c r="D12" s="1846">
        <f>D11*0.25</f>
        <v>0</v>
      </c>
      <c r="E12" s="1847"/>
      <c r="F12" s="1847"/>
      <c r="G12" s="1847"/>
      <c r="H12" s="1848"/>
    </row>
    <row r="13" spans="2:8">
      <c r="B13" s="200"/>
      <c r="C13" s="204" t="s">
        <v>4471</v>
      </c>
      <c r="D13" s="1846">
        <f>SUM(D11:H12)</f>
        <v>0</v>
      </c>
      <c r="E13" s="1847"/>
      <c r="F13" s="1847"/>
      <c r="G13" s="1847"/>
      <c r="H13" s="1848"/>
    </row>
  </sheetData>
  <sheetProtection password="AE1F" sheet="1" objects="1" scenarios="1"/>
  <mergeCells count="11">
    <mergeCell ref="D12:H12"/>
    <mergeCell ref="D13:H13"/>
    <mergeCell ref="D9:H9"/>
    <mergeCell ref="D11:H11"/>
    <mergeCell ref="B10:H10"/>
    <mergeCell ref="D8:H8"/>
    <mergeCell ref="B2:H2"/>
    <mergeCell ref="D4:H4"/>
    <mergeCell ref="D5:H5"/>
    <mergeCell ref="D6:H6"/>
    <mergeCell ref="D7:H7"/>
  </mergeCells>
  <pageMargins left="0.70866141732283472" right="0.70866141732283472" top="0.74803149606299213" bottom="0.74803149606299213" header="0.31496062992125984" footer="0.31496062992125984"/>
  <pageSetup paperSize="9" scale="59" orientation="portrait" r:id="rId1"/>
  <headerFooter>
    <oddHeader>&amp;C&amp;"Tahoma,Regular"RADOVI NA  REKONSTRUKCIJI OBJEKTA PROVIDUROVE PALAČE U ZADRU</oddHeader>
    <oddFooter>&amp;C&amp;"Tahoma,Regular"&amp;P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9</vt:i4>
      </vt:variant>
    </vt:vector>
  </HeadingPairs>
  <TitlesOfParts>
    <vt:vector size="18" baseType="lpstr">
      <vt:lpstr>NASLOVNICA</vt:lpstr>
      <vt:lpstr>POPUNJAVANJE_TROŠKOVNIKA</vt:lpstr>
      <vt:lpstr>1_GRADEVINSKO OBRTNICKI RADOVI</vt:lpstr>
      <vt:lpstr>2_VODOVOD I KANALIZACIJA</vt:lpstr>
      <vt:lpstr>3_ELEKTROTEHNICKI RADOVI</vt:lpstr>
      <vt:lpstr>4_STROJARSKI RADOVI</vt:lpstr>
      <vt:lpstr>5_DIZALO</vt:lpstr>
      <vt:lpstr>6_SPRINKLER INSTALACIJA</vt:lpstr>
      <vt:lpstr>REKAPITULACIJA</vt:lpstr>
      <vt:lpstr>'1_GRADEVINSKO OBRTNICKI RADOVI'!Podrucje_ispisa</vt:lpstr>
      <vt:lpstr>'2_VODOVOD I KANALIZACIJA'!Podrucje_ispisa</vt:lpstr>
      <vt:lpstr>'3_ELEKTROTEHNICKI RADOVI'!Podrucje_ispisa</vt:lpstr>
      <vt:lpstr>'4_STROJARSKI RADOVI'!Podrucje_ispisa</vt:lpstr>
      <vt:lpstr>'5_DIZALO'!Podrucje_ispisa</vt:lpstr>
      <vt:lpstr>'6_SPRINKLER INSTALACIJA'!Podrucje_ispisa</vt:lpstr>
      <vt:lpstr>NASLOVNICA!Podrucje_ispisa</vt:lpstr>
      <vt:lpstr>POPUNJAVANJE_TROŠKOVNIKA!Podrucje_ispisa</vt:lpstr>
      <vt:lpstr>REKAPITULACIJA!Podrucje_ispisa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imac</dc:creator>
  <cp:lastModifiedBy>Tea Grašo</cp:lastModifiedBy>
  <cp:lastPrinted>2018-10-14T18:02:46Z</cp:lastPrinted>
  <dcterms:created xsi:type="dcterms:W3CDTF">2016-04-11T14:21:17Z</dcterms:created>
  <dcterms:modified xsi:type="dcterms:W3CDTF">2018-10-17T06:56:04Z</dcterms:modified>
</cp:coreProperties>
</file>